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765" activeTab="0"/>
  </bookViews>
  <sheets>
    <sheet name="сош № 7 (2)" sheetId="1" r:id="rId1"/>
    <sheet name="сош № 7 (3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<sst xmlns="http://schemas.openxmlformats.org/spreadsheetml/2006/main" count="857" uniqueCount="263">
  <si>
    <t>Наименование блюд</t>
  </si>
  <si>
    <t>рецептура</t>
  </si>
  <si>
    <t>Основной компонент</t>
  </si>
  <si>
    <t>Белки в гр.</t>
  </si>
  <si>
    <t>Жиры в гр.</t>
  </si>
  <si>
    <t>Углеводы в гр.</t>
  </si>
  <si>
    <t>ЗАВТРАК</t>
  </si>
  <si>
    <t>1 ДЕНЬ</t>
  </si>
  <si>
    <t>Каша пшенная молочная</t>
  </si>
  <si>
    <t>мука, масло</t>
  </si>
  <si>
    <t>Какао с молоком</t>
  </si>
  <si>
    <t>Сыр</t>
  </si>
  <si>
    <t>сыр</t>
  </si>
  <si>
    <t>Итого</t>
  </si>
  <si>
    <t>ОБЕД</t>
  </si>
  <si>
    <t>овощи,масло растит.</t>
  </si>
  <si>
    <t>Рассольник со сметаной</t>
  </si>
  <si>
    <t>Сок</t>
  </si>
  <si>
    <t>мука</t>
  </si>
  <si>
    <t>Всего</t>
  </si>
  <si>
    <t>2ДЕНЬ</t>
  </si>
  <si>
    <t>80/40</t>
  </si>
  <si>
    <t>рис,масло</t>
  </si>
  <si>
    <t>чай,сахар</t>
  </si>
  <si>
    <t>Хлеб пшеничный</t>
  </si>
  <si>
    <t>Голубцы ленивые</t>
  </si>
  <si>
    <t>Кисель</t>
  </si>
  <si>
    <t>кисель,сахар</t>
  </si>
  <si>
    <t>ПОЛДНИК</t>
  </si>
  <si>
    <t>Винегрет овощной</t>
  </si>
  <si>
    <t>сок виноградный</t>
  </si>
  <si>
    <t>Яйца вареные</t>
  </si>
  <si>
    <t>яйца</t>
  </si>
  <si>
    <t>чай,сахар,молоко</t>
  </si>
  <si>
    <t>Чай с молоком</t>
  </si>
  <si>
    <t>3 ДЕНЬ</t>
  </si>
  <si>
    <t>Каша гречневая молочная</t>
  </si>
  <si>
    <t>гречка,молоко,масло</t>
  </si>
  <si>
    <t>мука,масло</t>
  </si>
  <si>
    <t>Зеленый горошек с луком</t>
  </si>
  <si>
    <t>горошек, масло растит.</t>
  </si>
  <si>
    <t>овощи,мясо,сметана</t>
  </si>
  <si>
    <t>80/5</t>
  </si>
  <si>
    <t>100/5</t>
  </si>
  <si>
    <t>Картофельное пюре</t>
  </si>
  <si>
    <t>картофель,масло</t>
  </si>
  <si>
    <t>Компот из сухофруктов</t>
  </si>
  <si>
    <t>Пирожки печеные с печенью</t>
  </si>
  <si>
    <t>мука,печень</t>
  </si>
  <si>
    <t>4 ДЕНЬ</t>
  </si>
  <si>
    <t>Омлет с сыром</t>
  </si>
  <si>
    <t>яйца,сыр,масло</t>
  </si>
  <si>
    <t>120/5</t>
  </si>
  <si>
    <t>Суп гороховый</t>
  </si>
  <si>
    <t>картофель,горох,мясо</t>
  </si>
  <si>
    <t>100/50</t>
  </si>
  <si>
    <t>Капуста тушеная</t>
  </si>
  <si>
    <t>капуста,масло сливоч,</t>
  </si>
  <si>
    <t>яблоки</t>
  </si>
  <si>
    <t>молоко</t>
  </si>
  <si>
    <t>5 ДЕНЬ</t>
  </si>
  <si>
    <t>Борщ с мясом,сметаной</t>
  </si>
  <si>
    <t>Рис припущенный</t>
  </si>
  <si>
    <t>яблоки,сахар</t>
  </si>
  <si>
    <t xml:space="preserve">мука  </t>
  </si>
  <si>
    <t>6 ДЕНЬ</t>
  </si>
  <si>
    <t>рис,творог,сметана</t>
  </si>
  <si>
    <t>Кофейный напиток</t>
  </si>
  <si>
    <t>свекла,масло растит.</t>
  </si>
  <si>
    <t>Суп из овощей</t>
  </si>
  <si>
    <t>овощи,мясо,зелень</t>
  </si>
  <si>
    <t>Компот из с/фруктов</t>
  </si>
  <si>
    <t>сухофрукты,сахар</t>
  </si>
  <si>
    <t>Булочка с маком</t>
  </si>
  <si>
    <t>7 ДЕНЬ</t>
  </si>
  <si>
    <t>Суп лапша домашняя</t>
  </si>
  <si>
    <t>Жаркое по домашнему</t>
  </si>
  <si>
    <t>80/150</t>
  </si>
  <si>
    <t>100/180</t>
  </si>
  <si>
    <t>8 ДЕНЬ</t>
  </si>
  <si>
    <t>Каша молочная,,Геркулес,,</t>
  </si>
  <si>
    <t>крупа,молоко,масло</t>
  </si>
  <si>
    <t>Булочка домашняя</t>
  </si>
  <si>
    <t>молоко,сахар</t>
  </si>
  <si>
    <t>Салат картофельный с огурцами</t>
  </si>
  <si>
    <t>Свекольник со сметаной</t>
  </si>
  <si>
    <t>рыба,овощи,масло</t>
  </si>
  <si>
    <t>9 ДЕНЬ</t>
  </si>
  <si>
    <t>мясо,мука</t>
  </si>
  <si>
    <t>80/50</t>
  </si>
  <si>
    <t>рыба,картофель</t>
  </si>
  <si>
    <t>печень,масло,рис</t>
  </si>
  <si>
    <t>Каша перловая</t>
  </si>
  <si>
    <t>перловая крупа,масло</t>
  </si>
  <si>
    <t>10 ДЕНЬ</t>
  </si>
  <si>
    <t>90/50</t>
  </si>
  <si>
    <t>100/150</t>
  </si>
  <si>
    <t>Кефир</t>
  </si>
  <si>
    <t>Котлеты рыбные с соусом</t>
  </si>
  <si>
    <t>Зразы рубленые</t>
  </si>
  <si>
    <t>мясо,яйцо,масло</t>
  </si>
  <si>
    <t>Макаронные изделия отварные</t>
  </si>
  <si>
    <t>мясо,овощи</t>
  </si>
  <si>
    <t>Рыба,тушенная с овощами</t>
  </si>
  <si>
    <t>Шницель мясной с соусом</t>
  </si>
  <si>
    <t>Средняя за 10 дней</t>
  </si>
  <si>
    <t>Использован,,Сборник рецептур блюд и кулинарных изделий для предприятий общественного питания при общеобразовательных школах,,</t>
  </si>
  <si>
    <t>Хлеб ржано-пшеничный</t>
  </si>
  <si>
    <t>мясо,капуста,сметана</t>
  </si>
  <si>
    <t>мука,масло,сыр</t>
  </si>
  <si>
    <t>картоф.,сметана,зелень</t>
  </si>
  <si>
    <t>Каша гречневая</t>
  </si>
  <si>
    <t>Картофель отварной</t>
  </si>
  <si>
    <t>Рис припущеннный</t>
  </si>
  <si>
    <t>При приготовлении горячих блюд используется йодированная соль.</t>
  </si>
  <si>
    <t>Салат из свеклы с чесноком</t>
  </si>
  <si>
    <t>-</t>
  </si>
  <si>
    <t>Компот из кураги</t>
  </si>
  <si>
    <t>Фрукты</t>
  </si>
  <si>
    <t>Суп картофельный с рыбой</t>
  </si>
  <si>
    <t>бананы</t>
  </si>
  <si>
    <t>Напиток из шиповника</t>
  </si>
  <si>
    <t>30,0/10</t>
  </si>
  <si>
    <t>Чай с лимоном</t>
  </si>
  <si>
    <t>Плов из птицы</t>
  </si>
  <si>
    <t>Какао с молоком сгущенным</t>
  </si>
  <si>
    <t>60/30</t>
  </si>
  <si>
    <t>70/40</t>
  </si>
  <si>
    <t>мандарины</t>
  </si>
  <si>
    <t>какао,молоко сгущен.</t>
  </si>
  <si>
    <t>Суп картофельный с клецками</t>
  </si>
  <si>
    <t>70/5</t>
  </si>
  <si>
    <t>Батон с маслом</t>
  </si>
  <si>
    <t>чай, сахар</t>
  </si>
  <si>
    <t>Соотношение Са:Р для детей составляет 1:1,5, что соответствует санитарным нормам.</t>
  </si>
  <si>
    <t>цикорий,молоко,сахар</t>
  </si>
  <si>
    <t>крупа, молоко, масло</t>
  </si>
  <si>
    <t>Булочка ванильная</t>
  </si>
  <si>
    <t>мука, маргарин,сахар</t>
  </si>
  <si>
    <t>25/25%</t>
  </si>
  <si>
    <t>Азу</t>
  </si>
  <si>
    <t>75/180</t>
  </si>
  <si>
    <t>75/150</t>
  </si>
  <si>
    <t>35/35%</t>
  </si>
  <si>
    <t>15/15%</t>
  </si>
  <si>
    <t>мясо,картофель,масло</t>
  </si>
  <si>
    <t>Запеканка из творога молочным сос</t>
  </si>
  <si>
    <t>творог, сахар, молоко</t>
  </si>
  <si>
    <t>Хлеб пшеничный с маслом</t>
  </si>
  <si>
    <t>40/10</t>
  </si>
  <si>
    <t>чай, молоко, сахар</t>
  </si>
  <si>
    <t>120/20</t>
  </si>
  <si>
    <t>150/50</t>
  </si>
  <si>
    <t>Кисель из концентрата</t>
  </si>
  <si>
    <t>мука, маргарин</t>
  </si>
  <si>
    <t>Кофейный напиток сгущ.молоке</t>
  </si>
  <si>
    <t>40/10/10</t>
  </si>
  <si>
    <t>50/10/10</t>
  </si>
  <si>
    <t>Батон с маслом, сыром</t>
  </si>
  <si>
    <t>Компот из свежих яблок</t>
  </si>
  <si>
    <t>Икра морковная</t>
  </si>
  <si>
    <t>Щи на мясном бульоне со сметан</t>
  </si>
  <si>
    <t>рыба, масло, мука</t>
  </si>
  <si>
    <t>Салат из капусты</t>
  </si>
  <si>
    <t>какао, сахар,молоко</t>
  </si>
  <si>
    <t>Сдоба с маслом</t>
  </si>
  <si>
    <t>2,0/ 70</t>
  </si>
  <si>
    <t>2,0/ 85</t>
  </si>
  <si>
    <t>50/5</t>
  </si>
  <si>
    <t>апельсины</t>
  </si>
  <si>
    <t>Салат Степной</t>
  </si>
  <si>
    <t>курага, сахар</t>
  </si>
  <si>
    <t>Сосиска отварная с маслом</t>
  </si>
  <si>
    <t>мясо, масло</t>
  </si>
  <si>
    <t>мука,масло,молоко</t>
  </si>
  <si>
    <t xml:space="preserve">Молоко 3,2 % </t>
  </si>
  <si>
    <t>Томаты соленые</t>
  </si>
  <si>
    <t>томаты</t>
  </si>
  <si>
    <t>Тефтели с соусом</t>
  </si>
  <si>
    <t>100/60</t>
  </si>
  <si>
    <t>20,0/8/8</t>
  </si>
  <si>
    <t>шиповник, сахар</t>
  </si>
  <si>
    <t>2,0/75</t>
  </si>
  <si>
    <t>2,0/90</t>
  </si>
  <si>
    <t>Пирожки печеные с картофелем</t>
  </si>
  <si>
    <t>мука,масло,картофель</t>
  </si>
  <si>
    <t>Запеканка творожно-рисовая сметаной</t>
  </si>
  <si>
    <t>150/20</t>
  </si>
  <si>
    <t>180/20</t>
  </si>
  <si>
    <t>20,0/10</t>
  </si>
  <si>
    <t>Чай полусладкий</t>
  </si>
  <si>
    <t>Рожок песочный с сахаром</t>
  </si>
  <si>
    <t>Печень по - строгановски</t>
  </si>
  <si>
    <t>печень,мука,сметана</t>
  </si>
  <si>
    <t>Йогурт</t>
  </si>
  <si>
    <t>Салат из кукурузы с яйцом, луком</t>
  </si>
  <si>
    <t>кукуруза,лук,масло</t>
  </si>
  <si>
    <t>60/50</t>
  </si>
  <si>
    <t>Компот из чернослива</t>
  </si>
  <si>
    <t>мука, повидло</t>
  </si>
  <si>
    <t>80/20</t>
  </si>
  <si>
    <t>60/20</t>
  </si>
  <si>
    <t>кофе,молоко, сахар</t>
  </si>
  <si>
    <t>Запеканка из печени с маслом</t>
  </si>
  <si>
    <t>Пирожки печеные с капустой</t>
  </si>
  <si>
    <t>мука,масло,капуста</t>
  </si>
  <si>
    <t>Омлет натуральный с маслом</t>
  </si>
  <si>
    <t>яйцо, масло, молоко</t>
  </si>
  <si>
    <t>мука,птица,овощи</t>
  </si>
  <si>
    <t>Борщ Сибирский</t>
  </si>
  <si>
    <t>овощи,фасоль,зелень</t>
  </si>
  <si>
    <t>Икра свекольная</t>
  </si>
  <si>
    <t>Бличики с джемом</t>
  </si>
  <si>
    <t>Блинчики с маслом</t>
  </si>
  <si>
    <t>Тефтели рыбные с соусом</t>
  </si>
  <si>
    <t>Инженер - технолог:                                                                                             Т.В.Антипина</t>
  </si>
  <si>
    <t>60/60%</t>
  </si>
  <si>
    <t>Компот из груш</t>
  </si>
  <si>
    <t>груши, сахар</t>
  </si>
  <si>
    <t>Кофейный напиток на молоке</t>
  </si>
  <si>
    <t>какао,молоко</t>
  </si>
  <si>
    <t>Кофейный напиток стерилиз.молоке</t>
  </si>
  <si>
    <t>Чай с молоком сгущенным</t>
  </si>
  <si>
    <t>чай, молоко</t>
  </si>
  <si>
    <t>молоко сгущ.,цикорий</t>
  </si>
  <si>
    <t>Хлеб с маслом, сыром</t>
  </si>
  <si>
    <t>Булочка с маслом</t>
  </si>
  <si>
    <t>Калорийность в гр.</t>
  </si>
  <si>
    <t>Сезон: осенне- зимний</t>
  </si>
  <si>
    <t>Масса порции,г</t>
  </si>
  <si>
    <t>А</t>
  </si>
  <si>
    <t>В1</t>
  </si>
  <si>
    <t>Е</t>
  </si>
  <si>
    <t>С</t>
  </si>
  <si>
    <t>Са</t>
  </si>
  <si>
    <t>Р</t>
  </si>
  <si>
    <t>150/60</t>
  </si>
  <si>
    <t>виноградный</t>
  </si>
  <si>
    <t>Какао с молоком цельным</t>
  </si>
  <si>
    <t>120/40</t>
  </si>
  <si>
    <t>с 7 - 11 лет</t>
  </si>
  <si>
    <t>Примерное 10 - ти дневное меню для МОУ " Магистральнинская средняя образовательная школа № 2".</t>
  </si>
  <si>
    <t>морковь, масло раст.</t>
  </si>
  <si>
    <t>Утверждаю</t>
  </si>
  <si>
    <t>Г.И. Горко</t>
  </si>
  <si>
    <t>"_____"__________________</t>
  </si>
  <si>
    <t>2019г.</t>
  </si>
  <si>
    <t>Мg</t>
  </si>
  <si>
    <t>Fe</t>
  </si>
  <si>
    <t>Витамины (мг)</t>
  </si>
  <si>
    <t>Минеральные вещества (мг)</t>
  </si>
  <si>
    <t>под редакцией Лапшиной. Москва 2004 г.</t>
  </si>
  <si>
    <t>рыба,масло,яйца</t>
  </si>
  <si>
    <t>картофель, масло сли.</t>
  </si>
  <si>
    <t>картофель, масло сл.</t>
  </si>
  <si>
    <t>рыба, масло, яйца</t>
  </si>
  <si>
    <t>мясо, масло, мука</t>
  </si>
  <si>
    <t>гречка, масло слив.</t>
  </si>
  <si>
    <t>птица, рис, овощи</t>
  </si>
  <si>
    <t>гречка масло сливоч.</t>
  </si>
  <si>
    <t>Директор МОУ "Магистральнинская №2" СОШ</t>
  </si>
  <si>
    <t>с 11 лет и старше</t>
  </si>
  <si>
    <t>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</si>
</sst>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0.000"/>
    <numFmt numFmtId="191" formatCode="0.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16" fontId="3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189" fontId="3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9" fontId="7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189" fontId="5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90" fontId="3" fillId="0" borderId="2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90" fontId="7" fillId="0" borderId="13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190" fontId="3" fillId="0" borderId="13" xfId="0" applyNumberFormat="1" applyFont="1" applyBorder="1" applyAlignment="1">
      <alignment horizontal="center"/>
    </xf>
    <xf numFmtId="190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1"/>
  <sheetViews>
    <sheetView tabSelected="1" zoomScale="80" zoomScaleNormal="80" workbookViewId="0" topLeftCell="A1">
      <selection activeCell="C10" sqref="C10"/>
    </sheetView>
  </sheetViews>
  <sheetFormatPr defaultColWidth="9.140625" defaultRowHeight="12.75"/>
  <cols>
    <col min="1" max="1" width="29.421875" style="1" customWidth="1"/>
    <col min="2" max="2" width="8.7109375" style="1" customWidth="1"/>
    <col min="3" max="3" width="19.7109375" style="1" customWidth="1"/>
    <col min="4" max="4" width="8.57421875" style="1" customWidth="1"/>
    <col min="5" max="17" width="8.57421875" style="2" customWidth="1"/>
    <col min="18" max="16384" width="9.140625" style="1" customWidth="1"/>
  </cols>
  <sheetData>
    <row r="1" ht="12.75">
      <c r="A1" s="1" t="s">
        <v>116</v>
      </c>
    </row>
    <row r="2" ht="12.75">
      <c r="Q2" s="3"/>
    </row>
    <row r="3" ht="12.75">
      <c r="Q3" s="3"/>
    </row>
    <row r="4" ht="12.75">
      <c r="Q4" s="3"/>
    </row>
    <row r="5" spans="1:17" ht="12.75">
      <c r="A5" s="1" t="s">
        <v>243</v>
      </c>
      <c r="Q5" s="3"/>
    </row>
    <row r="6" spans="1:17" ht="12.75">
      <c r="A6" s="1" t="s">
        <v>260</v>
      </c>
      <c r="Q6" s="3"/>
    </row>
    <row r="7" ht="12.75">
      <c r="Q7" s="3"/>
    </row>
    <row r="8" spans="1:17" ht="12.75">
      <c r="A8" s="64"/>
      <c r="B8" s="1" t="s">
        <v>244</v>
      </c>
      <c r="Q8" s="3"/>
    </row>
    <row r="9" spans="1:17" ht="12.75">
      <c r="A9" s="65"/>
      <c r="Q9" s="3"/>
    </row>
    <row r="10" spans="1:17" ht="12.75">
      <c r="A10" s="1" t="s">
        <v>245</v>
      </c>
      <c r="B10" s="1" t="s">
        <v>262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8:17" ht="12.75"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78" t="s">
        <v>241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2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3:17" ht="13.5" thickBot="1">
      <c r="C15" s="1" t="s">
        <v>228</v>
      </c>
      <c r="E15" s="2" t="s">
        <v>240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7.75" customHeight="1">
      <c r="A16" s="76" t="s">
        <v>0</v>
      </c>
      <c r="B16" s="79" t="s">
        <v>1</v>
      </c>
      <c r="C16" s="79" t="s">
        <v>2</v>
      </c>
      <c r="D16" s="79" t="s">
        <v>229</v>
      </c>
      <c r="E16" s="79" t="s">
        <v>3</v>
      </c>
      <c r="F16" s="79" t="s">
        <v>4</v>
      </c>
      <c r="G16" s="79" t="s">
        <v>5</v>
      </c>
      <c r="H16" s="79" t="s">
        <v>227</v>
      </c>
      <c r="I16" s="73" t="s">
        <v>249</v>
      </c>
      <c r="J16" s="74"/>
      <c r="K16" s="74"/>
      <c r="L16" s="75"/>
      <c r="M16" s="73" t="s">
        <v>250</v>
      </c>
      <c r="N16" s="74"/>
      <c r="O16" s="74"/>
      <c r="P16" s="75"/>
      <c r="Q16" s="5"/>
    </row>
    <row r="17" spans="1:17" ht="27.75" customHeight="1" thickBot="1">
      <c r="A17" s="77"/>
      <c r="B17" s="80"/>
      <c r="C17" s="80"/>
      <c r="D17" s="80"/>
      <c r="E17" s="80"/>
      <c r="F17" s="80"/>
      <c r="G17" s="80"/>
      <c r="H17" s="80"/>
      <c r="I17" s="47" t="s">
        <v>230</v>
      </c>
      <c r="J17" s="47" t="s">
        <v>231</v>
      </c>
      <c r="K17" s="47" t="s">
        <v>232</v>
      </c>
      <c r="L17" s="47" t="s">
        <v>233</v>
      </c>
      <c r="M17" s="47" t="s">
        <v>234</v>
      </c>
      <c r="N17" s="47" t="s">
        <v>235</v>
      </c>
      <c r="O17" s="47" t="s">
        <v>247</v>
      </c>
      <c r="P17" s="47" t="s">
        <v>248</v>
      </c>
      <c r="Q17" s="6"/>
    </row>
    <row r="18" spans="1:17" ht="24" customHeight="1">
      <c r="A18" s="66" t="s">
        <v>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</row>
    <row r="19" spans="1:17" ht="20.25" customHeight="1">
      <c r="A19" s="69" t="s">
        <v>6</v>
      </c>
      <c r="B19" s="70"/>
      <c r="C19" s="70"/>
      <c r="D19" s="70"/>
      <c r="E19" s="70"/>
      <c r="F19" s="70"/>
      <c r="G19" s="70"/>
      <c r="H19" s="70"/>
      <c r="I19" s="71"/>
      <c r="J19" s="71"/>
      <c r="K19" s="71"/>
      <c r="L19" s="71"/>
      <c r="M19" s="71"/>
      <c r="N19" s="71"/>
      <c r="O19" s="71"/>
      <c r="P19" s="71"/>
      <c r="Q19" s="72"/>
    </row>
    <row r="20" spans="1:17" ht="12.75">
      <c r="A20" s="7" t="s">
        <v>8</v>
      </c>
      <c r="B20" s="8">
        <v>311</v>
      </c>
      <c r="C20" s="9" t="s">
        <v>136</v>
      </c>
      <c r="D20" s="8">
        <v>150</v>
      </c>
      <c r="E20" s="8">
        <v>5.7</v>
      </c>
      <c r="F20" s="8">
        <v>6.3</v>
      </c>
      <c r="G20" s="8">
        <v>27.5</v>
      </c>
      <c r="H20" s="11">
        <v>188.5</v>
      </c>
      <c r="I20" s="48">
        <v>0.09</v>
      </c>
      <c r="J20" s="48">
        <v>0.22</v>
      </c>
      <c r="K20" s="48">
        <v>0.3</v>
      </c>
      <c r="L20" s="48">
        <v>0.4</v>
      </c>
      <c r="M20" s="48">
        <v>132</v>
      </c>
      <c r="N20" s="48">
        <v>142.1</v>
      </c>
      <c r="O20" s="48">
        <v>35.6</v>
      </c>
      <c r="P20" s="48">
        <v>0.9</v>
      </c>
      <c r="Q20" s="12"/>
    </row>
    <row r="21" spans="1:17" ht="12.75">
      <c r="A21" s="7" t="s">
        <v>137</v>
      </c>
      <c r="B21" s="8">
        <v>767</v>
      </c>
      <c r="C21" s="9" t="s">
        <v>138</v>
      </c>
      <c r="D21" s="8">
        <v>60</v>
      </c>
      <c r="E21" s="8">
        <v>4.7</v>
      </c>
      <c r="F21" s="8">
        <v>5.1</v>
      </c>
      <c r="G21" s="8">
        <v>35</v>
      </c>
      <c r="H21" s="8">
        <v>257</v>
      </c>
      <c r="I21" s="49">
        <v>0.14</v>
      </c>
      <c r="J21" s="49">
        <v>0.15</v>
      </c>
      <c r="K21" s="49">
        <v>0.53</v>
      </c>
      <c r="L21" s="50">
        <v>0</v>
      </c>
      <c r="M21" s="49">
        <v>53</v>
      </c>
      <c r="N21" s="49">
        <v>74</v>
      </c>
      <c r="O21" s="49">
        <v>6.2</v>
      </c>
      <c r="P21" s="50">
        <v>0</v>
      </c>
      <c r="Q21" s="12"/>
    </row>
    <row r="22" spans="1:17" ht="12.75">
      <c r="A22" s="7" t="s">
        <v>125</v>
      </c>
      <c r="B22" s="8">
        <v>694</v>
      </c>
      <c r="C22" s="9" t="s">
        <v>129</v>
      </c>
      <c r="D22" s="8">
        <v>200</v>
      </c>
      <c r="E22" s="8">
        <v>4.4</v>
      </c>
      <c r="F22" s="8">
        <v>3.5</v>
      </c>
      <c r="G22" s="8">
        <v>21.3</v>
      </c>
      <c r="H22" s="8">
        <v>125</v>
      </c>
      <c r="I22" s="49">
        <v>0.04</v>
      </c>
      <c r="J22" s="50">
        <v>0</v>
      </c>
      <c r="K22" s="50">
        <v>0</v>
      </c>
      <c r="L22" s="49">
        <v>0.4</v>
      </c>
      <c r="M22" s="49">
        <v>140</v>
      </c>
      <c r="N22" s="49">
        <v>153</v>
      </c>
      <c r="O22" s="50">
        <v>5</v>
      </c>
      <c r="P22" s="49">
        <v>0.5</v>
      </c>
      <c r="Q22" s="12"/>
    </row>
    <row r="23" spans="1:17" ht="12.75">
      <c r="A23" s="7" t="s">
        <v>11</v>
      </c>
      <c r="B23" s="8">
        <v>3</v>
      </c>
      <c r="C23" s="9" t="s">
        <v>12</v>
      </c>
      <c r="D23" s="8">
        <v>8</v>
      </c>
      <c r="E23" s="8">
        <v>1.9</v>
      </c>
      <c r="F23" s="8">
        <v>2.4</v>
      </c>
      <c r="G23" s="8">
        <v>0</v>
      </c>
      <c r="H23" s="8">
        <v>24.3</v>
      </c>
      <c r="I23" s="49">
        <v>0.07</v>
      </c>
      <c r="J23" s="50">
        <v>0</v>
      </c>
      <c r="K23" s="49">
        <v>0.01</v>
      </c>
      <c r="L23" s="50">
        <v>0</v>
      </c>
      <c r="M23" s="49">
        <v>164</v>
      </c>
      <c r="N23" s="49">
        <v>65</v>
      </c>
      <c r="O23" s="49">
        <v>14</v>
      </c>
      <c r="P23" s="49">
        <v>0.3</v>
      </c>
      <c r="Q23" s="12"/>
    </row>
    <row r="24" spans="1:17" s="28" customFormat="1" ht="12.75">
      <c r="A24" s="15"/>
      <c r="B24" s="26" t="s">
        <v>13</v>
      </c>
      <c r="C24" s="26"/>
      <c r="D24" s="26"/>
      <c r="E24" s="17">
        <f>SUM(E20:E23)</f>
        <v>16.7</v>
      </c>
      <c r="F24" s="17">
        <f>SUM(F20:F23)</f>
        <v>17.299999999999997</v>
      </c>
      <c r="G24" s="17">
        <f>SUM(G20:G23)</f>
        <v>83.8</v>
      </c>
      <c r="H24" s="17">
        <f>SUM(H20:H23)</f>
        <v>594.8</v>
      </c>
      <c r="I24" s="17">
        <f aca="true" t="shared" si="0" ref="I24:P24">SUM(I20:I23)</f>
        <v>0.34</v>
      </c>
      <c r="J24" s="17">
        <f t="shared" si="0"/>
        <v>0.37</v>
      </c>
      <c r="K24" s="17">
        <f t="shared" si="0"/>
        <v>0.8400000000000001</v>
      </c>
      <c r="L24" s="17">
        <f t="shared" si="0"/>
        <v>0.8</v>
      </c>
      <c r="M24" s="17">
        <f t="shared" si="0"/>
        <v>489</v>
      </c>
      <c r="N24" s="17">
        <f t="shared" si="0"/>
        <v>434.1</v>
      </c>
      <c r="O24" s="17">
        <f t="shared" si="0"/>
        <v>60.800000000000004</v>
      </c>
      <c r="P24" s="17">
        <f t="shared" si="0"/>
        <v>1.7</v>
      </c>
      <c r="Q24" s="27" t="s">
        <v>139</v>
      </c>
    </row>
    <row r="25" spans="1:17" ht="12.75">
      <c r="A25" s="7"/>
      <c r="B25" s="9"/>
      <c r="C25" s="9"/>
      <c r="D25" s="9"/>
      <c r="E25" s="8"/>
      <c r="F25" s="8"/>
      <c r="G25" s="8"/>
      <c r="H25" s="8"/>
      <c r="I25" s="49"/>
      <c r="J25" s="49"/>
      <c r="K25" s="49"/>
      <c r="L25" s="49"/>
      <c r="M25" s="49"/>
      <c r="N25" s="49"/>
      <c r="O25" s="49"/>
      <c r="P25" s="49"/>
      <c r="Q25" s="12"/>
    </row>
    <row r="26" spans="1:17" ht="12.75">
      <c r="A26" s="7" t="s">
        <v>14</v>
      </c>
      <c r="B26" s="9"/>
      <c r="C26" s="9"/>
      <c r="D26" s="9"/>
      <c r="E26" s="8"/>
      <c r="F26" s="8"/>
      <c r="G26" s="8"/>
      <c r="H26" s="8"/>
      <c r="I26" s="49"/>
      <c r="J26" s="49"/>
      <c r="K26" s="49"/>
      <c r="L26" s="49"/>
      <c r="M26" s="49"/>
      <c r="N26" s="49"/>
      <c r="O26" s="49"/>
      <c r="P26" s="49"/>
      <c r="Q26" s="12"/>
    </row>
    <row r="27" spans="1:17" ht="12.75">
      <c r="A27" s="7" t="s">
        <v>163</v>
      </c>
      <c r="B27" s="8">
        <v>45</v>
      </c>
      <c r="C27" s="9" t="s">
        <v>15</v>
      </c>
      <c r="D27" s="8">
        <v>80</v>
      </c>
      <c r="E27" s="8">
        <v>1</v>
      </c>
      <c r="F27" s="8">
        <v>4</v>
      </c>
      <c r="G27" s="8">
        <v>8</v>
      </c>
      <c r="H27" s="8">
        <v>64</v>
      </c>
      <c r="I27" s="50">
        <v>0</v>
      </c>
      <c r="J27" s="49">
        <v>0.02</v>
      </c>
      <c r="K27" s="49">
        <v>2.44</v>
      </c>
      <c r="L27" s="49">
        <v>31</v>
      </c>
      <c r="M27" s="49">
        <v>35</v>
      </c>
      <c r="N27" s="49">
        <v>23.8</v>
      </c>
      <c r="O27" s="49">
        <v>11.5</v>
      </c>
      <c r="P27" s="49">
        <v>0.5</v>
      </c>
      <c r="Q27" s="12"/>
    </row>
    <row r="28" spans="1:17" ht="12.75">
      <c r="A28" s="7" t="s">
        <v>16</v>
      </c>
      <c r="B28" s="8">
        <v>131</v>
      </c>
      <c r="C28" s="9" t="s">
        <v>110</v>
      </c>
      <c r="D28" s="8">
        <v>200</v>
      </c>
      <c r="E28" s="8">
        <v>5.8</v>
      </c>
      <c r="F28" s="8">
        <v>6.3</v>
      </c>
      <c r="G28" s="8">
        <v>14.9</v>
      </c>
      <c r="H28" s="8">
        <v>138</v>
      </c>
      <c r="I28" s="49">
        <v>0.06</v>
      </c>
      <c r="J28" s="49">
        <v>0.08</v>
      </c>
      <c r="K28" s="49">
        <v>0.3</v>
      </c>
      <c r="L28" s="49">
        <v>4.1</v>
      </c>
      <c r="M28" s="49">
        <v>26</v>
      </c>
      <c r="N28" s="49">
        <v>112</v>
      </c>
      <c r="O28" s="49">
        <v>25.8</v>
      </c>
      <c r="P28" s="49">
        <v>1.1</v>
      </c>
      <c r="Q28" s="12"/>
    </row>
    <row r="29" spans="1:17" ht="12.75">
      <c r="A29" s="7" t="s">
        <v>140</v>
      </c>
      <c r="B29" s="8">
        <v>438</v>
      </c>
      <c r="C29" s="9" t="s">
        <v>145</v>
      </c>
      <c r="D29" s="9" t="s">
        <v>142</v>
      </c>
      <c r="E29" s="8">
        <v>17.8</v>
      </c>
      <c r="F29" s="8">
        <v>11</v>
      </c>
      <c r="G29" s="8">
        <v>23.4</v>
      </c>
      <c r="H29" s="8">
        <v>290</v>
      </c>
      <c r="I29" s="50">
        <v>0</v>
      </c>
      <c r="J29" s="49">
        <v>0.2</v>
      </c>
      <c r="K29" s="49">
        <v>2.7</v>
      </c>
      <c r="L29" s="49">
        <v>15.6</v>
      </c>
      <c r="M29" s="49">
        <v>140</v>
      </c>
      <c r="N29" s="49">
        <v>293.2</v>
      </c>
      <c r="O29" s="49">
        <v>50.5</v>
      </c>
      <c r="P29" s="49">
        <v>2.4</v>
      </c>
      <c r="Q29" s="12"/>
    </row>
    <row r="30" spans="1:17" ht="12.75">
      <c r="A30" s="7" t="s">
        <v>17</v>
      </c>
      <c r="B30" s="9"/>
      <c r="C30" s="9" t="s">
        <v>30</v>
      </c>
      <c r="D30" s="8">
        <v>200</v>
      </c>
      <c r="E30" s="8">
        <v>0.5</v>
      </c>
      <c r="F30" s="8">
        <v>0</v>
      </c>
      <c r="G30" s="8">
        <v>42.2</v>
      </c>
      <c r="H30" s="8">
        <v>162</v>
      </c>
      <c r="I30" s="50">
        <v>0</v>
      </c>
      <c r="J30" s="50">
        <v>0</v>
      </c>
      <c r="K30" s="50">
        <v>0</v>
      </c>
      <c r="L30" s="50">
        <v>0</v>
      </c>
      <c r="M30" s="49">
        <v>11.3</v>
      </c>
      <c r="N30" s="49">
        <v>24</v>
      </c>
      <c r="O30" s="50">
        <v>3</v>
      </c>
      <c r="P30" s="49">
        <v>0.5</v>
      </c>
      <c r="Q30" s="12"/>
    </row>
    <row r="31" spans="1:17" ht="12.75">
      <c r="A31" s="7" t="s">
        <v>107</v>
      </c>
      <c r="B31" s="9"/>
      <c r="C31" s="9" t="s">
        <v>18</v>
      </c>
      <c r="D31" s="8">
        <v>70</v>
      </c>
      <c r="E31" s="8">
        <v>3.5</v>
      </c>
      <c r="F31" s="10">
        <v>0.7</v>
      </c>
      <c r="G31" s="10">
        <v>37</v>
      </c>
      <c r="H31" s="8">
        <v>164.5</v>
      </c>
      <c r="I31" s="50">
        <v>0</v>
      </c>
      <c r="J31" s="49">
        <v>0.15</v>
      </c>
      <c r="K31" s="49">
        <v>0.56</v>
      </c>
      <c r="L31" s="50">
        <v>0</v>
      </c>
      <c r="M31" s="49">
        <v>66</v>
      </c>
      <c r="N31" s="49">
        <v>114</v>
      </c>
      <c r="O31" s="49">
        <v>10</v>
      </c>
      <c r="P31" s="49">
        <v>0.7</v>
      </c>
      <c r="Q31" s="12"/>
    </row>
    <row r="32" spans="1:17" s="28" customFormat="1" ht="12.75">
      <c r="A32" s="15"/>
      <c r="B32" s="26" t="s">
        <v>13</v>
      </c>
      <c r="C32" s="26"/>
      <c r="D32" s="26"/>
      <c r="E32" s="17">
        <f>SUM(E27:E31)</f>
        <v>28.6</v>
      </c>
      <c r="F32" s="17">
        <f>SUM(F27:F31)</f>
        <v>22</v>
      </c>
      <c r="G32" s="17">
        <f>SUM(G27:G31)</f>
        <v>125.5</v>
      </c>
      <c r="H32" s="17">
        <f>SUM(H27:H31)</f>
        <v>818.5</v>
      </c>
      <c r="I32" s="17">
        <f aca="true" t="shared" si="1" ref="I32:P32">SUM(I27:I31)</f>
        <v>0.06</v>
      </c>
      <c r="J32" s="17">
        <f t="shared" si="1"/>
        <v>0.45000000000000007</v>
      </c>
      <c r="K32" s="17">
        <f t="shared" si="1"/>
        <v>6</v>
      </c>
      <c r="L32" s="17">
        <f t="shared" si="1"/>
        <v>50.7</v>
      </c>
      <c r="M32" s="17">
        <f t="shared" si="1"/>
        <v>278.3</v>
      </c>
      <c r="N32" s="17">
        <f t="shared" si="1"/>
        <v>567</v>
      </c>
      <c r="O32" s="17">
        <f t="shared" si="1"/>
        <v>100.8</v>
      </c>
      <c r="P32" s="17">
        <f t="shared" si="1"/>
        <v>5.2</v>
      </c>
      <c r="Q32" s="27" t="s">
        <v>143</v>
      </c>
    </row>
    <row r="33" spans="1:17" s="28" customFormat="1" ht="12.75" hidden="1">
      <c r="A33" s="15"/>
      <c r="B33" s="26" t="s">
        <v>13</v>
      </c>
      <c r="C33" s="26"/>
      <c r="D33" s="26"/>
      <c r="E33" s="17" t="e">
        <f>SUM(#REF!)</f>
        <v>#REF!</v>
      </c>
      <c r="F33" s="17" t="e">
        <f>SUM(#REF!)</f>
        <v>#REF!</v>
      </c>
      <c r="G33" s="17" t="e">
        <f>SUM(#REF!)</f>
        <v>#REF!</v>
      </c>
      <c r="H33" s="17" t="e">
        <f>SUM(#REF!)</f>
        <v>#REF!</v>
      </c>
      <c r="I33" s="17" t="e">
        <f>SUM(#REF!)</f>
        <v>#REF!</v>
      </c>
      <c r="J33" s="17" t="e">
        <f>SUM(#REF!)</f>
        <v>#REF!</v>
      </c>
      <c r="K33" s="17" t="e">
        <f>SUM(#REF!)</f>
        <v>#REF!</v>
      </c>
      <c r="L33" s="17" t="e">
        <f>SUM(#REF!)</f>
        <v>#REF!</v>
      </c>
      <c r="M33" s="17" t="e">
        <f>SUM(#REF!)</f>
        <v>#REF!</v>
      </c>
      <c r="N33" s="17" t="e">
        <f>SUM(#REF!)</f>
        <v>#REF!</v>
      </c>
      <c r="O33" s="17" t="e">
        <f>SUM(#REF!)</f>
        <v>#REF!</v>
      </c>
      <c r="P33" s="17" t="e">
        <f>SUM(#REF!)</f>
        <v>#REF!</v>
      </c>
      <c r="Q33" s="27" t="s">
        <v>144</v>
      </c>
    </row>
    <row r="34" spans="1:17" s="28" customFormat="1" ht="16.5" thickBot="1">
      <c r="A34" s="13" t="s">
        <v>19</v>
      </c>
      <c r="B34" s="29"/>
      <c r="C34" s="29"/>
      <c r="D34" s="29"/>
      <c r="E34" s="14">
        <f>E24+E32</f>
        <v>45.3</v>
      </c>
      <c r="F34" s="14">
        <f>F24+F32</f>
        <v>39.3</v>
      </c>
      <c r="G34" s="14">
        <f>G24+G32</f>
        <v>209.3</v>
      </c>
      <c r="H34" s="14">
        <f>H24+H32</f>
        <v>1413.3</v>
      </c>
      <c r="I34" s="14">
        <f aca="true" t="shared" si="2" ref="I34:P34">I24+I32</f>
        <v>0.4</v>
      </c>
      <c r="J34" s="14">
        <f t="shared" si="2"/>
        <v>0.8200000000000001</v>
      </c>
      <c r="K34" s="14">
        <f t="shared" si="2"/>
        <v>6.84</v>
      </c>
      <c r="L34" s="14">
        <f t="shared" si="2"/>
        <v>51.5</v>
      </c>
      <c r="M34" s="14">
        <f t="shared" si="2"/>
        <v>767.3</v>
      </c>
      <c r="N34" s="14">
        <f t="shared" si="2"/>
        <v>1001.1</v>
      </c>
      <c r="O34" s="14">
        <f t="shared" si="2"/>
        <v>161.6</v>
      </c>
      <c r="P34" s="14">
        <f t="shared" si="2"/>
        <v>6.9</v>
      </c>
      <c r="Q34" s="30" t="s">
        <v>216</v>
      </c>
    </row>
    <row r="35" spans="1:17" ht="15.75">
      <c r="A35" s="66" t="s">
        <v>20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1:17" ht="12.75">
      <c r="A36" s="7" t="s">
        <v>6</v>
      </c>
      <c r="B36" s="9"/>
      <c r="C36" s="9"/>
      <c r="D36" s="9"/>
      <c r="E36" s="31"/>
      <c r="F36" s="31"/>
      <c r="G36" s="31"/>
      <c r="H36" s="31"/>
      <c r="I36" s="50"/>
      <c r="J36" s="50"/>
      <c r="K36" s="50"/>
      <c r="L36" s="50"/>
      <c r="M36" s="50"/>
      <c r="N36" s="50"/>
      <c r="O36" s="50"/>
      <c r="P36" s="50"/>
      <c r="Q36" s="12"/>
    </row>
    <row r="37" spans="1:17" ht="12.75">
      <c r="A37" s="7" t="s">
        <v>146</v>
      </c>
      <c r="B37" s="8">
        <v>366</v>
      </c>
      <c r="C37" s="9" t="s">
        <v>147</v>
      </c>
      <c r="D37" s="8" t="s">
        <v>151</v>
      </c>
      <c r="E37" s="31">
        <v>18</v>
      </c>
      <c r="F37" s="31">
        <v>9</v>
      </c>
      <c r="G37" s="31">
        <v>28</v>
      </c>
      <c r="H37" s="31">
        <v>342.9</v>
      </c>
      <c r="I37" s="53">
        <v>0.18</v>
      </c>
      <c r="J37" s="50">
        <v>0.4</v>
      </c>
      <c r="K37" s="50">
        <v>0.29</v>
      </c>
      <c r="L37" s="50">
        <v>0.3</v>
      </c>
      <c r="M37" s="50">
        <v>320</v>
      </c>
      <c r="N37" s="50">
        <v>318.5</v>
      </c>
      <c r="O37" s="50">
        <v>28.7</v>
      </c>
      <c r="P37" s="50">
        <v>0.7</v>
      </c>
      <c r="Q37" s="12"/>
    </row>
    <row r="38" spans="1:17" ht="12.75" hidden="1">
      <c r="A38" s="7" t="s">
        <v>113</v>
      </c>
      <c r="B38" s="8">
        <v>512</v>
      </c>
      <c r="C38" s="9" t="s">
        <v>22</v>
      </c>
      <c r="D38" s="8">
        <v>150</v>
      </c>
      <c r="E38" s="31">
        <v>5.3</v>
      </c>
      <c r="F38" s="31">
        <v>6.2</v>
      </c>
      <c r="G38" s="31"/>
      <c r="H38" s="31">
        <v>228</v>
      </c>
      <c r="I38" s="53"/>
      <c r="J38" s="50"/>
      <c r="K38" s="50"/>
      <c r="L38" s="50"/>
      <c r="M38" s="50"/>
      <c r="N38" s="50"/>
      <c r="O38" s="50"/>
      <c r="P38" s="50"/>
      <c r="Q38" s="12"/>
    </row>
    <row r="39" spans="1:17" ht="12.75">
      <c r="A39" s="7" t="s">
        <v>34</v>
      </c>
      <c r="B39" s="8">
        <v>630</v>
      </c>
      <c r="C39" s="9" t="s">
        <v>150</v>
      </c>
      <c r="D39" s="8">
        <v>200</v>
      </c>
      <c r="E39" s="31">
        <v>1.6</v>
      </c>
      <c r="F39" s="31">
        <v>1.6</v>
      </c>
      <c r="G39" s="31">
        <v>17.3</v>
      </c>
      <c r="H39" s="31">
        <v>83</v>
      </c>
      <c r="I39" s="53">
        <v>0.03</v>
      </c>
      <c r="J39" s="50">
        <v>0</v>
      </c>
      <c r="K39" s="50">
        <v>0</v>
      </c>
      <c r="L39" s="53">
        <v>0.32</v>
      </c>
      <c r="M39" s="50">
        <v>126</v>
      </c>
      <c r="N39" s="50">
        <v>51</v>
      </c>
      <c r="O39" s="50">
        <v>8.5</v>
      </c>
      <c r="P39" s="50">
        <v>0</v>
      </c>
      <c r="Q39" s="12"/>
    </row>
    <row r="40" spans="1:17" ht="12.75">
      <c r="A40" s="7" t="s">
        <v>148</v>
      </c>
      <c r="B40" s="8">
        <v>3</v>
      </c>
      <c r="C40" s="9" t="s">
        <v>9</v>
      </c>
      <c r="D40" s="8" t="s">
        <v>149</v>
      </c>
      <c r="E40" s="31">
        <v>2</v>
      </c>
      <c r="F40" s="31">
        <v>7.6</v>
      </c>
      <c r="G40" s="31">
        <v>26</v>
      </c>
      <c r="H40" s="31">
        <v>160</v>
      </c>
      <c r="I40" s="53">
        <v>0.13</v>
      </c>
      <c r="J40" s="50">
        <v>0.1</v>
      </c>
      <c r="K40" s="50">
        <v>0.7</v>
      </c>
      <c r="L40" s="53">
        <v>0</v>
      </c>
      <c r="M40" s="50">
        <v>50.6</v>
      </c>
      <c r="N40" s="50">
        <v>42.5</v>
      </c>
      <c r="O40" s="50">
        <v>5.6</v>
      </c>
      <c r="P40" s="50">
        <v>0.4</v>
      </c>
      <c r="Q40" s="12"/>
    </row>
    <row r="41" spans="1:17" s="28" customFormat="1" ht="12.75">
      <c r="A41" s="15"/>
      <c r="B41" s="26" t="s">
        <v>13</v>
      </c>
      <c r="C41" s="26"/>
      <c r="D41" s="26"/>
      <c r="E41" s="34">
        <f>E37+E39+E40</f>
        <v>21.6</v>
      </c>
      <c r="F41" s="34">
        <f>F37+F39+F40</f>
        <v>18.2</v>
      </c>
      <c r="G41" s="34">
        <f>SUM(G37:G40)</f>
        <v>71.3</v>
      </c>
      <c r="H41" s="34">
        <f>H37+H39+H40</f>
        <v>585.9</v>
      </c>
      <c r="I41" s="55">
        <f aca="true" t="shared" si="3" ref="I41:P41">I37+I39+I40</f>
        <v>0.33999999999999997</v>
      </c>
      <c r="J41" s="34">
        <f t="shared" si="3"/>
        <v>0.5</v>
      </c>
      <c r="K41" s="34">
        <f t="shared" si="3"/>
        <v>0.99</v>
      </c>
      <c r="L41" s="55">
        <f t="shared" si="3"/>
        <v>0.62</v>
      </c>
      <c r="M41" s="34">
        <f t="shared" si="3"/>
        <v>496.6</v>
      </c>
      <c r="N41" s="34">
        <f t="shared" si="3"/>
        <v>412</v>
      </c>
      <c r="O41" s="34">
        <f t="shared" si="3"/>
        <v>42.800000000000004</v>
      </c>
      <c r="P41" s="34">
        <f t="shared" si="3"/>
        <v>1.1</v>
      </c>
      <c r="Q41" s="27" t="s">
        <v>139</v>
      </c>
    </row>
    <row r="42" spans="1:17" ht="12.75">
      <c r="A42" s="7" t="s">
        <v>14</v>
      </c>
      <c r="B42" s="9"/>
      <c r="C42" s="9"/>
      <c r="D42" s="9"/>
      <c r="E42" s="31"/>
      <c r="F42" s="31"/>
      <c r="G42" s="31"/>
      <c r="H42" s="31"/>
      <c r="I42" s="53"/>
      <c r="J42" s="50"/>
      <c r="K42" s="50"/>
      <c r="L42" s="53"/>
      <c r="M42" s="50"/>
      <c r="N42" s="50"/>
      <c r="O42" s="50"/>
      <c r="P42" s="50"/>
      <c r="Q42" s="12"/>
    </row>
    <row r="43" spans="1:17" ht="12.75">
      <c r="A43" s="7" t="s">
        <v>39</v>
      </c>
      <c r="B43" s="8">
        <v>85</v>
      </c>
      <c r="C43" s="9" t="s">
        <v>40</v>
      </c>
      <c r="D43" s="8">
        <v>60</v>
      </c>
      <c r="E43" s="31">
        <v>1.7</v>
      </c>
      <c r="F43" s="31">
        <v>4.6</v>
      </c>
      <c r="G43" s="31">
        <v>4.7</v>
      </c>
      <c r="H43" s="31">
        <v>71</v>
      </c>
      <c r="I43" s="50">
        <v>0</v>
      </c>
      <c r="J43" s="50">
        <v>0.2</v>
      </c>
      <c r="K43" s="53">
        <v>1.5</v>
      </c>
      <c r="L43" s="53">
        <v>2.6</v>
      </c>
      <c r="M43" s="50">
        <v>25.3</v>
      </c>
      <c r="N43" s="50">
        <v>65</v>
      </c>
      <c r="O43" s="50">
        <v>11.5</v>
      </c>
      <c r="P43" s="50">
        <v>0.4</v>
      </c>
      <c r="Q43" s="12"/>
    </row>
    <row r="44" spans="1:17" ht="12.75">
      <c r="A44" s="7" t="s">
        <v>130</v>
      </c>
      <c r="B44" s="8">
        <v>229</v>
      </c>
      <c r="C44" s="9" t="s">
        <v>88</v>
      </c>
      <c r="D44" s="8">
        <v>200</v>
      </c>
      <c r="E44" s="31">
        <v>7</v>
      </c>
      <c r="F44" s="31">
        <v>7</v>
      </c>
      <c r="G44" s="31">
        <v>20</v>
      </c>
      <c r="H44" s="31">
        <v>166.2</v>
      </c>
      <c r="I44" s="53">
        <v>0.03</v>
      </c>
      <c r="J44" s="53">
        <v>0.08</v>
      </c>
      <c r="K44" s="53">
        <v>0.4</v>
      </c>
      <c r="L44" s="53">
        <v>3.2</v>
      </c>
      <c r="M44" s="50">
        <v>19.2</v>
      </c>
      <c r="N44" s="50">
        <v>103</v>
      </c>
      <c r="O44" s="50">
        <v>19</v>
      </c>
      <c r="P44" s="50">
        <v>1</v>
      </c>
      <c r="Q44" s="12"/>
    </row>
    <row r="45" spans="1:17" ht="12.75">
      <c r="A45" s="7" t="s">
        <v>25</v>
      </c>
      <c r="B45" s="8">
        <v>14</v>
      </c>
      <c r="C45" s="9" t="s">
        <v>108</v>
      </c>
      <c r="D45" s="8" t="s">
        <v>239</v>
      </c>
      <c r="E45" s="31">
        <v>17</v>
      </c>
      <c r="F45" s="31">
        <v>20</v>
      </c>
      <c r="G45" s="31">
        <v>28</v>
      </c>
      <c r="H45" s="31">
        <v>330</v>
      </c>
      <c r="I45" s="53">
        <v>0.02</v>
      </c>
      <c r="J45" s="50">
        <v>0</v>
      </c>
      <c r="K45" s="53">
        <v>0.7</v>
      </c>
      <c r="L45" s="53">
        <v>13.3</v>
      </c>
      <c r="M45" s="50">
        <v>43.7</v>
      </c>
      <c r="N45" s="50">
        <v>158</v>
      </c>
      <c r="O45" s="50">
        <v>27.4</v>
      </c>
      <c r="P45" s="50">
        <v>1.5</v>
      </c>
      <c r="Q45" s="12"/>
    </row>
    <row r="46" spans="1:17" ht="12.75">
      <c r="A46" s="7" t="s">
        <v>153</v>
      </c>
      <c r="B46" s="8">
        <v>648</v>
      </c>
      <c r="C46" s="9" t="s">
        <v>27</v>
      </c>
      <c r="D46" s="8">
        <v>200</v>
      </c>
      <c r="E46" s="31">
        <v>0</v>
      </c>
      <c r="F46" s="31">
        <v>0</v>
      </c>
      <c r="G46" s="31">
        <v>29</v>
      </c>
      <c r="H46" s="31">
        <v>121.5</v>
      </c>
      <c r="I46" s="50">
        <v>0</v>
      </c>
      <c r="J46" s="50">
        <v>0</v>
      </c>
      <c r="K46" s="50">
        <v>0</v>
      </c>
      <c r="L46" s="50">
        <v>0</v>
      </c>
      <c r="M46" s="50">
        <v>0.7</v>
      </c>
      <c r="N46" s="50">
        <v>1.9</v>
      </c>
      <c r="O46" s="50">
        <v>0.3</v>
      </c>
      <c r="P46" s="50">
        <v>0.1</v>
      </c>
      <c r="Q46" s="12"/>
    </row>
    <row r="47" spans="1:17" ht="12.75">
      <c r="A47" s="7" t="s">
        <v>107</v>
      </c>
      <c r="B47" s="9"/>
      <c r="C47" s="9" t="s">
        <v>18</v>
      </c>
      <c r="D47" s="8">
        <v>60</v>
      </c>
      <c r="E47" s="31">
        <v>3</v>
      </c>
      <c r="F47" s="31">
        <v>0.6</v>
      </c>
      <c r="G47" s="31">
        <v>32</v>
      </c>
      <c r="H47" s="31">
        <v>141</v>
      </c>
      <c r="I47" s="50">
        <v>0</v>
      </c>
      <c r="J47" s="50">
        <v>0.1</v>
      </c>
      <c r="K47" s="53">
        <v>0.48</v>
      </c>
      <c r="L47" s="50">
        <v>0</v>
      </c>
      <c r="M47" s="50">
        <v>56.6</v>
      </c>
      <c r="N47" s="50">
        <v>97.3</v>
      </c>
      <c r="O47" s="50">
        <v>8.4</v>
      </c>
      <c r="P47" s="50">
        <v>0.6</v>
      </c>
      <c r="Q47" s="12"/>
    </row>
    <row r="48" spans="1:17" s="28" customFormat="1" ht="12.75">
      <c r="A48" s="15"/>
      <c r="B48" s="26" t="s">
        <v>13</v>
      </c>
      <c r="C48" s="26"/>
      <c r="D48" s="26"/>
      <c r="E48" s="34">
        <f>SUM(E43:E47)</f>
        <v>28.7</v>
      </c>
      <c r="F48" s="34">
        <f>SUM(F43:F47)</f>
        <v>32.2</v>
      </c>
      <c r="G48" s="34">
        <f>SUM(G43:G47)</f>
        <v>113.7</v>
      </c>
      <c r="H48" s="34">
        <f>SUM(H43:H47)</f>
        <v>829.7</v>
      </c>
      <c r="I48" s="55">
        <f aca="true" t="shared" si="4" ref="I48:P48">SUM(I43:I47)</f>
        <v>0.05</v>
      </c>
      <c r="J48" s="34">
        <f t="shared" si="4"/>
        <v>0.38</v>
      </c>
      <c r="K48" s="55">
        <f t="shared" si="4"/>
        <v>3.0799999999999996</v>
      </c>
      <c r="L48" s="55">
        <f t="shared" si="4"/>
        <v>19.1</v>
      </c>
      <c r="M48" s="34">
        <f t="shared" si="4"/>
        <v>145.5</v>
      </c>
      <c r="N48" s="34">
        <f t="shared" si="4"/>
        <v>425.2</v>
      </c>
      <c r="O48" s="34">
        <f t="shared" si="4"/>
        <v>66.6</v>
      </c>
      <c r="P48" s="34">
        <f t="shared" si="4"/>
        <v>3.6</v>
      </c>
      <c r="Q48" s="27" t="s">
        <v>143</v>
      </c>
    </row>
    <row r="49" spans="1:17" ht="12.75" hidden="1">
      <c r="A49" s="7" t="s">
        <v>28</v>
      </c>
      <c r="B49" s="9"/>
      <c r="C49" s="9"/>
      <c r="D49" s="9"/>
      <c r="E49" s="31"/>
      <c r="F49" s="31"/>
      <c r="G49" s="31"/>
      <c r="H49" s="31"/>
      <c r="I49" s="10"/>
      <c r="J49" s="31"/>
      <c r="K49" s="10"/>
      <c r="L49" s="10"/>
      <c r="M49" s="31"/>
      <c r="N49" s="31"/>
      <c r="O49" s="31"/>
      <c r="P49" s="31"/>
      <c r="Q49" s="12"/>
    </row>
    <row r="50" spans="1:17" ht="12.75" hidden="1">
      <c r="A50" s="7" t="s">
        <v>73</v>
      </c>
      <c r="B50" s="8">
        <v>772</v>
      </c>
      <c r="C50" s="9" t="s">
        <v>154</v>
      </c>
      <c r="D50" s="8">
        <v>80</v>
      </c>
      <c r="E50" s="31">
        <v>6.5</v>
      </c>
      <c r="F50" s="31">
        <v>2.5</v>
      </c>
      <c r="G50" s="31">
        <v>42</v>
      </c>
      <c r="H50" s="31">
        <v>224</v>
      </c>
      <c r="I50" s="10">
        <v>224</v>
      </c>
      <c r="J50" s="31">
        <v>224</v>
      </c>
      <c r="K50" s="10">
        <v>224</v>
      </c>
      <c r="L50" s="10">
        <v>224</v>
      </c>
      <c r="M50" s="31">
        <v>224</v>
      </c>
      <c r="N50" s="31">
        <v>224</v>
      </c>
      <c r="O50" s="31">
        <v>224</v>
      </c>
      <c r="P50" s="31">
        <v>224</v>
      </c>
      <c r="Q50" s="12"/>
    </row>
    <row r="51" spans="1:17" ht="12.75" hidden="1">
      <c r="A51" s="7" t="s">
        <v>31</v>
      </c>
      <c r="B51" s="8">
        <v>337</v>
      </c>
      <c r="C51" s="9" t="s">
        <v>32</v>
      </c>
      <c r="D51" s="8">
        <v>40</v>
      </c>
      <c r="E51" s="31">
        <v>5.1</v>
      </c>
      <c r="F51" s="31">
        <v>4.6</v>
      </c>
      <c r="G51" s="31"/>
      <c r="H51" s="31">
        <v>40</v>
      </c>
      <c r="I51" s="10">
        <v>40</v>
      </c>
      <c r="J51" s="31">
        <v>40</v>
      </c>
      <c r="K51" s="10">
        <v>40</v>
      </c>
      <c r="L51" s="10">
        <v>40</v>
      </c>
      <c r="M51" s="31">
        <v>40</v>
      </c>
      <c r="N51" s="31">
        <v>40</v>
      </c>
      <c r="O51" s="31">
        <v>40</v>
      </c>
      <c r="P51" s="31">
        <v>40</v>
      </c>
      <c r="Q51" s="12"/>
    </row>
    <row r="52" spans="1:17" ht="12.75" hidden="1">
      <c r="A52" s="7" t="s">
        <v>123</v>
      </c>
      <c r="B52" s="8">
        <v>686</v>
      </c>
      <c r="C52" s="9" t="s">
        <v>33</v>
      </c>
      <c r="D52" s="8">
        <v>200</v>
      </c>
      <c r="E52" s="31">
        <v>1.6</v>
      </c>
      <c r="F52" s="31">
        <v>1.6</v>
      </c>
      <c r="G52" s="31">
        <v>17.3</v>
      </c>
      <c r="H52" s="31">
        <v>87</v>
      </c>
      <c r="I52" s="10">
        <v>87</v>
      </c>
      <c r="J52" s="31">
        <v>87</v>
      </c>
      <c r="K52" s="10">
        <v>87</v>
      </c>
      <c r="L52" s="10">
        <v>87</v>
      </c>
      <c r="M52" s="31">
        <v>87</v>
      </c>
      <c r="N52" s="31">
        <v>87</v>
      </c>
      <c r="O52" s="31">
        <v>87</v>
      </c>
      <c r="P52" s="31">
        <v>87</v>
      </c>
      <c r="Q52" s="12"/>
    </row>
    <row r="53" spans="1:17" ht="12.75" hidden="1">
      <c r="A53" s="7" t="s">
        <v>24</v>
      </c>
      <c r="B53" s="9"/>
      <c r="C53" s="9" t="s">
        <v>18</v>
      </c>
      <c r="D53" s="8">
        <v>30</v>
      </c>
      <c r="E53" s="31">
        <v>2</v>
      </c>
      <c r="F53" s="31">
        <v>0.4</v>
      </c>
      <c r="G53" s="31"/>
      <c r="H53" s="31">
        <v>0</v>
      </c>
      <c r="I53" s="10">
        <v>0</v>
      </c>
      <c r="J53" s="31">
        <v>0</v>
      </c>
      <c r="K53" s="10">
        <v>0</v>
      </c>
      <c r="L53" s="10">
        <v>0</v>
      </c>
      <c r="M53" s="31">
        <v>0</v>
      </c>
      <c r="N53" s="31">
        <v>0</v>
      </c>
      <c r="O53" s="31">
        <v>0</v>
      </c>
      <c r="P53" s="31">
        <v>0</v>
      </c>
      <c r="Q53" s="12"/>
    </row>
    <row r="54" spans="1:17" ht="12.75" hidden="1">
      <c r="A54" s="7" t="s">
        <v>118</v>
      </c>
      <c r="B54" s="9"/>
      <c r="C54" s="9" t="s">
        <v>128</v>
      </c>
      <c r="D54" s="8">
        <v>100</v>
      </c>
      <c r="E54" s="31">
        <v>0</v>
      </c>
      <c r="F54" s="31">
        <v>0</v>
      </c>
      <c r="G54" s="31">
        <v>7.5</v>
      </c>
      <c r="H54" s="31">
        <v>38</v>
      </c>
      <c r="I54" s="10">
        <v>38</v>
      </c>
      <c r="J54" s="31">
        <v>38</v>
      </c>
      <c r="K54" s="10">
        <v>38</v>
      </c>
      <c r="L54" s="10">
        <v>38</v>
      </c>
      <c r="M54" s="31">
        <v>38</v>
      </c>
      <c r="N54" s="31">
        <v>38</v>
      </c>
      <c r="O54" s="31">
        <v>38</v>
      </c>
      <c r="P54" s="31">
        <v>38</v>
      </c>
      <c r="Q54" s="12"/>
    </row>
    <row r="55" spans="1:17" s="28" customFormat="1" ht="12.75" hidden="1">
      <c r="A55" s="15"/>
      <c r="B55" s="26" t="s">
        <v>13</v>
      </c>
      <c r="C55" s="26"/>
      <c r="D55" s="26"/>
      <c r="E55" s="34">
        <f>E50+E52+E54</f>
        <v>8.1</v>
      </c>
      <c r="F55" s="34">
        <f>F50+F52+F54</f>
        <v>4.1</v>
      </c>
      <c r="G55" s="34">
        <f>SUM(G50:G54)</f>
        <v>66.8</v>
      </c>
      <c r="H55" s="34">
        <f>H50+H52+H54</f>
        <v>349</v>
      </c>
      <c r="I55" s="55">
        <f aca="true" t="shared" si="5" ref="I55:P55">I50+I52+I54</f>
        <v>349</v>
      </c>
      <c r="J55" s="34">
        <f t="shared" si="5"/>
        <v>349</v>
      </c>
      <c r="K55" s="55">
        <f t="shared" si="5"/>
        <v>349</v>
      </c>
      <c r="L55" s="55">
        <f t="shared" si="5"/>
        <v>349</v>
      </c>
      <c r="M55" s="34">
        <f t="shared" si="5"/>
        <v>349</v>
      </c>
      <c r="N55" s="34">
        <f t="shared" si="5"/>
        <v>349</v>
      </c>
      <c r="O55" s="34">
        <f t="shared" si="5"/>
        <v>349</v>
      </c>
      <c r="P55" s="34">
        <f t="shared" si="5"/>
        <v>349</v>
      </c>
      <c r="Q55" s="27" t="s">
        <v>144</v>
      </c>
    </row>
    <row r="56" spans="1:17" s="28" customFormat="1" ht="16.5" thickBot="1">
      <c r="A56" s="32" t="s">
        <v>19</v>
      </c>
      <c r="B56" s="35"/>
      <c r="C56" s="35"/>
      <c r="D56" s="35"/>
      <c r="E56" s="36">
        <f>E41+E48</f>
        <v>50.3</v>
      </c>
      <c r="F56" s="36">
        <f>F41+F48</f>
        <v>50.400000000000006</v>
      </c>
      <c r="G56" s="36">
        <f>G41+G48</f>
        <v>185</v>
      </c>
      <c r="H56" s="36">
        <f>H41+H48</f>
        <v>1415.6</v>
      </c>
      <c r="I56" s="57">
        <f aca="true" t="shared" si="6" ref="I56:P56">I41+I48</f>
        <v>0.38999999999999996</v>
      </c>
      <c r="J56" s="36">
        <f t="shared" si="6"/>
        <v>0.88</v>
      </c>
      <c r="K56" s="57">
        <f t="shared" si="6"/>
        <v>4.069999999999999</v>
      </c>
      <c r="L56" s="57">
        <f t="shared" si="6"/>
        <v>19.720000000000002</v>
      </c>
      <c r="M56" s="36">
        <f t="shared" si="6"/>
        <v>642.1</v>
      </c>
      <c r="N56" s="36">
        <f t="shared" si="6"/>
        <v>837.2</v>
      </c>
      <c r="O56" s="36">
        <f t="shared" si="6"/>
        <v>109.4</v>
      </c>
      <c r="P56" s="36">
        <f t="shared" si="6"/>
        <v>4.7</v>
      </c>
      <c r="Q56" s="37" t="s">
        <v>216</v>
      </c>
    </row>
    <row r="57" spans="1:17" ht="15.75">
      <c r="A57" s="66" t="s">
        <v>35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</row>
    <row r="58" spans="1:17" ht="12.75">
      <c r="A58" s="7" t="s">
        <v>6</v>
      </c>
      <c r="B58" s="9"/>
      <c r="C58" s="9"/>
      <c r="D58" s="9"/>
      <c r="E58" s="31"/>
      <c r="F58" s="31"/>
      <c r="G58" s="31"/>
      <c r="H58" s="31"/>
      <c r="I58" s="50"/>
      <c r="J58" s="50"/>
      <c r="K58" s="50"/>
      <c r="L58" s="50"/>
      <c r="M58" s="50"/>
      <c r="N58" s="50"/>
      <c r="O58" s="50"/>
      <c r="P58" s="50"/>
      <c r="Q58" s="12"/>
    </row>
    <row r="59" spans="1:17" ht="12.75">
      <c r="A59" s="7" t="s">
        <v>36</v>
      </c>
      <c r="B59" s="8">
        <v>311</v>
      </c>
      <c r="C59" s="9" t="s">
        <v>37</v>
      </c>
      <c r="D59" s="8">
        <v>200</v>
      </c>
      <c r="E59" s="31">
        <v>8.9</v>
      </c>
      <c r="F59" s="31">
        <v>8.9</v>
      </c>
      <c r="G59" s="31">
        <v>34.1</v>
      </c>
      <c r="H59" s="31">
        <v>253.5</v>
      </c>
      <c r="I59" s="53">
        <v>0.01</v>
      </c>
      <c r="J59" s="53">
        <v>0.24</v>
      </c>
      <c r="K59" s="53">
        <v>0.8</v>
      </c>
      <c r="L59" s="50">
        <v>0.4</v>
      </c>
      <c r="M59" s="50">
        <v>205</v>
      </c>
      <c r="N59" s="50">
        <v>235.4</v>
      </c>
      <c r="O59" s="50">
        <v>75.4</v>
      </c>
      <c r="P59" s="50">
        <v>1.9</v>
      </c>
      <c r="Q59" s="12"/>
    </row>
    <row r="60" spans="1:17" ht="12.75">
      <c r="A60" s="7" t="s">
        <v>155</v>
      </c>
      <c r="B60" s="8">
        <v>690</v>
      </c>
      <c r="C60" s="9" t="s">
        <v>224</v>
      </c>
      <c r="D60" s="8">
        <v>200</v>
      </c>
      <c r="E60" s="31">
        <v>3</v>
      </c>
      <c r="F60" s="31">
        <v>3.2</v>
      </c>
      <c r="G60" s="31">
        <v>22.8</v>
      </c>
      <c r="H60" s="31">
        <v>133.4</v>
      </c>
      <c r="I60" s="53">
        <v>0.03</v>
      </c>
      <c r="J60" s="50">
        <v>0</v>
      </c>
      <c r="K60" s="53">
        <v>0</v>
      </c>
      <c r="L60" s="50">
        <v>0.4</v>
      </c>
      <c r="M60" s="50">
        <v>130</v>
      </c>
      <c r="N60" s="50">
        <v>64</v>
      </c>
      <c r="O60" s="50">
        <v>13.2</v>
      </c>
      <c r="P60" s="50">
        <v>0.1</v>
      </c>
      <c r="Q60" s="12"/>
    </row>
    <row r="61" spans="1:17" ht="12.75">
      <c r="A61" s="7" t="s">
        <v>225</v>
      </c>
      <c r="B61" s="8"/>
      <c r="C61" s="9" t="s">
        <v>109</v>
      </c>
      <c r="D61" s="8" t="s">
        <v>156</v>
      </c>
      <c r="E61" s="31">
        <v>4.7</v>
      </c>
      <c r="F61" s="31">
        <v>10.2</v>
      </c>
      <c r="G61" s="31">
        <v>36</v>
      </c>
      <c r="H61" s="31">
        <v>196</v>
      </c>
      <c r="I61" s="53">
        <v>0.18</v>
      </c>
      <c r="J61" s="53">
        <v>0.08</v>
      </c>
      <c r="K61" s="53">
        <v>0.32</v>
      </c>
      <c r="L61" s="50">
        <v>0</v>
      </c>
      <c r="M61" s="50">
        <v>197</v>
      </c>
      <c r="N61" s="50">
        <v>105</v>
      </c>
      <c r="O61" s="50">
        <v>8.4</v>
      </c>
      <c r="P61" s="50">
        <v>0.5</v>
      </c>
      <c r="Q61" s="12"/>
    </row>
    <row r="62" spans="1:17" ht="12.75" hidden="1">
      <c r="A62" s="7" t="s">
        <v>11</v>
      </c>
      <c r="B62" s="8">
        <v>3</v>
      </c>
      <c r="C62" s="9" t="s">
        <v>12</v>
      </c>
      <c r="D62" s="8">
        <v>10</v>
      </c>
      <c r="E62" s="31">
        <v>2.3</v>
      </c>
      <c r="F62" s="31">
        <v>3</v>
      </c>
      <c r="G62" s="31"/>
      <c r="H62" s="31">
        <v>0</v>
      </c>
      <c r="I62" s="53"/>
      <c r="J62" s="53"/>
      <c r="K62" s="53"/>
      <c r="L62" s="50"/>
      <c r="M62" s="50"/>
      <c r="N62" s="50"/>
      <c r="O62" s="50"/>
      <c r="P62" s="50"/>
      <c r="Q62" s="12"/>
    </row>
    <row r="63" spans="1:23" s="28" customFormat="1" ht="12.75">
      <c r="A63" s="15"/>
      <c r="B63" s="26" t="s">
        <v>13</v>
      </c>
      <c r="C63" s="26"/>
      <c r="D63" s="17"/>
      <c r="E63" s="34">
        <f>E59+E60+E61</f>
        <v>16.6</v>
      </c>
      <c r="F63" s="34">
        <f>F59+F60+F61</f>
        <v>22.3</v>
      </c>
      <c r="G63" s="34">
        <f>SUM(G59:G62)</f>
        <v>92.9</v>
      </c>
      <c r="H63" s="34">
        <f>SUM(H59:H62)</f>
        <v>582.9</v>
      </c>
      <c r="I63" s="55">
        <f aca="true" t="shared" si="7" ref="I63:P63">SUM(I59:I62)</f>
        <v>0.22</v>
      </c>
      <c r="J63" s="55">
        <f t="shared" si="7"/>
        <v>0.32</v>
      </c>
      <c r="K63" s="55">
        <f t="shared" si="7"/>
        <v>1.12</v>
      </c>
      <c r="L63" s="34">
        <f t="shared" si="7"/>
        <v>0.8</v>
      </c>
      <c r="M63" s="34">
        <f t="shared" si="7"/>
        <v>532</v>
      </c>
      <c r="N63" s="34">
        <f t="shared" si="7"/>
        <v>404.4</v>
      </c>
      <c r="O63" s="34">
        <f t="shared" si="7"/>
        <v>97.00000000000001</v>
      </c>
      <c r="P63" s="34">
        <f t="shared" si="7"/>
        <v>2.5</v>
      </c>
      <c r="Q63" s="27" t="s">
        <v>139</v>
      </c>
      <c r="W63" s="1"/>
    </row>
    <row r="64" spans="1:17" ht="12.75">
      <c r="A64" s="7" t="s">
        <v>14</v>
      </c>
      <c r="B64" s="9"/>
      <c r="C64" s="9"/>
      <c r="D64" s="9"/>
      <c r="E64" s="31"/>
      <c r="F64" s="31"/>
      <c r="G64" s="31"/>
      <c r="H64" s="31"/>
      <c r="I64" s="53"/>
      <c r="J64" s="53"/>
      <c r="K64" s="53"/>
      <c r="L64" s="50"/>
      <c r="M64" s="50"/>
      <c r="N64" s="50"/>
      <c r="O64" s="50"/>
      <c r="P64" s="50"/>
      <c r="Q64" s="12"/>
    </row>
    <row r="65" spans="1:17" ht="12.75">
      <c r="A65" s="7" t="s">
        <v>211</v>
      </c>
      <c r="B65" s="8">
        <v>78</v>
      </c>
      <c r="C65" s="9" t="s">
        <v>68</v>
      </c>
      <c r="D65" s="8">
        <v>50</v>
      </c>
      <c r="E65" s="31">
        <v>0.9</v>
      </c>
      <c r="F65" s="31">
        <v>4</v>
      </c>
      <c r="G65" s="31">
        <v>5</v>
      </c>
      <c r="H65" s="31">
        <v>60.5</v>
      </c>
      <c r="I65" s="50">
        <v>0</v>
      </c>
      <c r="J65" s="50">
        <v>0</v>
      </c>
      <c r="K65" s="53">
        <v>1.3</v>
      </c>
      <c r="L65" s="50">
        <v>7</v>
      </c>
      <c r="M65" s="50">
        <v>17.8</v>
      </c>
      <c r="N65" s="50">
        <v>25.2</v>
      </c>
      <c r="O65" s="50">
        <v>12.3</v>
      </c>
      <c r="P65" s="50">
        <v>0.5</v>
      </c>
      <c r="Q65" s="12"/>
    </row>
    <row r="66" spans="1:17" ht="12.75">
      <c r="A66" s="7" t="s">
        <v>161</v>
      </c>
      <c r="B66" s="8">
        <v>124</v>
      </c>
      <c r="C66" s="9" t="s">
        <v>41</v>
      </c>
      <c r="D66" s="8">
        <v>200</v>
      </c>
      <c r="E66" s="31">
        <v>5.4</v>
      </c>
      <c r="F66" s="31">
        <v>4.2</v>
      </c>
      <c r="G66" s="31">
        <v>11.5</v>
      </c>
      <c r="H66" s="31">
        <v>91</v>
      </c>
      <c r="I66" s="53">
        <v>0.08</v>
      </c>
      <c r="J66" s="53">
        <v>0.08</v>
      </c>
      <c r="K66" s="53">
        <v>5</v>
      </c>
      <c r="L66" s="50">
        <v>6.4</v>
      </c>
      <c r="M66" s="50">
        <v>36.7</v>
      </c>
      <c r="N66" s="50">
        <v>88</v>
      </c>
      <c r="O66" s="50">
        <v>20.2</v>
      </c>
      <c r="P66" s="50">
        <v>0.9</v>
      </c>
      <c r="Q66" s="12"/>
    </row>
    <row r="67" spans="1:17" ht="12.75">
      <c r="A67" s="7" t="s">
        <v>214</v>
      </c>
      <c r="B67" s="8">
        <v>394</v>
      </c>
      <c r="C67" s="9" t="s">
        <v>162</v>
      </c>
      <c r="D67" s="8" t="s">
        <v>21</v>
      </c>
      <c r="E67" s="31">
        <v>13.5</v>
      </c>
      <c r="F67" s="31">
        <v>14</v>
      </c>
      <c r="G67" s="31">
        <v>14</v>
      </c>
      <c r="H67" s="31">
        <v>250</v>
      </c>
      <c r="I67" s="53">
        <v>0.02</v>
      </c>
      <c r="J67" s="53">
        <v>0.16</v>
      </c>
      <c r="K67" s="53">
        <v>2.9</v>
      </c>
      <c r="L67" s="50">
        <v>1.3</v>
      </c>
      <c r="M67" s="50">
        <v>48</v>
      </c>
      <c r="N67" s="50">
        <v>130.2</v>
      </c>
      <c r="O67" s="50">
        <v>24.6</v>
      </c>
      <c r="P67" s="50">
        <v>0.7</v>
      </c>
      <c r="Q67" s="12"/>
    </row>
    <row r="68" spans="1:17" ht="12.75">
      <c r="A68" s="7" t="s">
        <v>44</v>
      </c>
      <c r="B68" s="8">
        <v>520</v>
      </c>
      <c r="C68" s="9" t="s">
        <v>45</v>
      </c>
      <c r="D68" s="8">
        <v>150</v>
      </c>
      <c r="E68" s="31">
        <v>4</v>
      </c>
      <c r="F68" s="31">
        <v>4</v>
      </c>
      <c r="G68" s="31">
        <v>26.3</v>
      </c>
      <c r="H68" s="31">
        <v>164</v>
      </c>
      <c r="I68" s="53">
        <v>0.08</v>
      </c>
      <c r="J68" s="53">
        <v>0.17</v>
      </c>
      <c r="K68" s="50">
        <v>0</v>
      </c>
      <c r="L68" s="50">
        <v>13.3</v>
      </c>
      <c r="M68" s="50">
        <v>50</v>
      </c>
      <c r="N68" s="50">
        <v>106.4</v>
      </c>
      <c r="O68" s="50">
        <v>33.8</v>
      </c>
      <c r="P68" s="50">
        <v>0.9</v>
      </c>
      <c r="Q68" s="12"/>
    </row>
    <row r="69" spans="1:17" ht="12.75">
      <c r="A69" s="7" t="s">
        <v>159</v>
      </c>
      <c r="B69" s="8">
        <v>631</v>
      </c>
      <c r="C69" s="9" t="s">
        <v>63</v>
      </c>
      <c r="D69" s="8">
        <v>200</v>
      </c>
      <c r="E69" s="31">
        <v>0</v>
      </c>
      <c r="F69" s="31">
        <v>0</v>
      </c>
      <c r="G69" s="31">
        <v>28</v>
      </c>
      <c r="H69" s="31">
        <v>114.6</v>
      </c>
      <c r="I69" s="50">
        <v>0</v>
      </c>
      <c r="J69" s="50">
        <v>0</v>
      </c>
      <c r="K69" s="53">
        <v>0.09</v>
      </c>
      <c r="L69" s="50">
        <v>0.5</v>
      </c>
      <c r="M69" s="50">
        <v>8.5</v>
      </c>
      <c r="N69" s="50">
        <v>3.6</v>
      </c>
      <c r="O69" s="50">
        <v>3.1</v>
      </c>
      <c r="P69" s="50">
        <v>4.2</v>
      </c>
      <c r="Q69" s="12"/>
    </row>
    <row r="70" spans="1:17" ht="12.75">
      <c r="A70" s="7" t="s">
        <v>107</v>
      </c>
      <c r="B70" s="9"/>
      <c r="C70" s="9" t="s">
        <v>18</v>
      </c>
      <c r="D70" s="8">
        <v>60</v>
      </c>
      <c r="E70" s="31">
        <v>3</v>
      </c>
      <c r="F70" s="31">
        <v>0.6</v>
      </c>
      <c r="G70" s="31">
        <v>32</v>
      </c>
      <c r="H70" s="31">
        <v>141</v>
      </c>
      <c r="I70" s="50">
        <v>0</v>
      </c>
      <c r="J70" s="53">
        <v>0.17</v>
      </c>
      <c r="K70" s="53">
        <v>0.48</v>
      </c>
      <c r="L70" s="50">
        <v>0</v>
      </c>
      <c r="M70" s="50">
        <v>56.6</v>
      </c>
      <c r="N70" s="50">
        <v>97.7</v>
      </c>
      <c r="O70" s="50">
        <v>9.6</v>
      </c>
      <c r="P70" s="50">
        <v>0.7</v>
      </c>
      <c r="Q70" s="12"/>
    </row>
    <row r="71" spans="1:17" s="28" customFormat="1" ht="12.75">
      <c r="A71" s="15"/>
      <c r="B71" s="26" t="s">
        <v>13</v>
      </c>
      <c r="C71" s="26"/>
      <c r="D71" s="26"/>
      <c r="E71" s="34">
        <f>SUM(E65:E70)</f>
        <v>26.8</v>
      </c>
      <c r="F71" s="34">
        <f>SUM(F65:F70)</f>
        <v>26.8</v>
      </c>
      <c r="G71" s="34">
        <f>SUM(G65:G70)</f>
        <v>116.8</v>
      </c>
      <c r="H71" s="34">
        <f>SUM(H65:H70)</f>
        <v>821.1</v>
      </c>
      <c r="I71" s="55">
        <f aca="true" t="shared" si="8" ref="I71:P71">SUM(I65:I70)</f>
        <v>0.18</v>
      </c>
      <c r="J71" s="55">
        <f t="shared" si="8"/>
        <v>0.5800000000000001</v>
      </c>
      <c r="K71" s="55">
        <f t="shared" si="8"/>
        <v>9.77</v>
      </c>
      <c r="L71" s="34">
        <f t="shared" si="8"/>
        <v>28.5</v>
      </c>
      <c r="M71" s="34">
        <f t="shared" si="8"/>
        <v>217.6</v>
      </c>
      <c r="N71" s="34">
        <f t="shared" si="8"/>
        <v>451.09999999999997</v>
      </c>
      <c r="O71" s="34">
        <f t="shared" si="8"/>
        <v>103.6</v>
      </c>
      <c r="P71" s="34">
        <f t="shared" si="8"/>
        <v>7.8999999999999995</v>
      </c>
      <c r="Q71" s="27" t="s">
        <v>143</v>
      </c>
    </row>
    <row r="72" spans="1:17" ht="12.75" hidden="1">
      <c r="A72" s="7" t="s">
        <v>28</v>
      </c>
      <c r="B72" s="9"/>
      <c r="C72" s="9"/>
      <c r="D72" s="9"/>
      <c r="E72" s="31"/>
      <c r="F72" s="31"/>
      <c r="G72" s="31"/>
      <c r="H72" s="31"/>
      <c r="I72" s="10"/>
      <c r="J72" s="10"/>
      <c r="K72" s="10"/>
      <c r="L72" s="31"/>
      <c r="M72" s="31"/>
      <c r="N72" s="31"/>
      <c r="O72" s="31"/>
      <c r="P72" s="31"/>
      <c r="Q72" s="12"/>
    </row>
    <row r="73" spans="1:17" ht="12.75" hidden="1">
      <c r="A73" s="7" t="s">
        <v>47</v>
      </c>
      <c r="B73" s="8">
        <v>738</v>
      </c>
      <c r="C73" s="9" t="s">
        <v>48</v>
      </c>
      <c r="D73" s="40" t="s">
        <v>166</v>
      </c>
      <c r="E73" s="31">
        <v>6.2</v>
      </c>
      <c r="F73" s="31">
        <v>5</v>
      </c>
      <c r="G73" s="31">
        <v>53</v>
      </c>
      <c r="H73" s="31">
        <v>240</v>
      </c>
      <c r="I73" s="10">
        <v>240</v>
      </c>
      <c r="J73" s="10">
        <v>240</v>
      </c>
      <c r="K73" s="10">
        <v>240</v>
      </c>
      <c r="L73" s="31">
        <v>240</v>
      </c>
      <c r="M73" s="31">
        <v>240</v>
      </c>
      <c r="N73" s="31">
        <v>240</v>
      </c>
      <c r="O73" s="31">
        <v>240</v>
      </c>
      <c r="P73" s="31">
        <v>240</v>
      </c>
      <c r="Q73" s="12"/>
    </row>
    <row r="74" spans="1:17" ht="12.75" hidden="1">
      <c r="A74" s="7" t="s">
        <v>97</v>
      </c>
      <c r="B74" s="8">
        <v>698</v>
      </c>
      <c r="C74" s="9" t="s">
        <v>59</v>
      </c>
      <c r="D74" s="8">
        <v>200</v>
      </c>
      <c r="E74" s="31">
        <v>5.6</v>
      </c>
      <c r="F74" s="31">
        <v>6.4</v>
      </c>
      <c r="G74" s="31">
        <v>8.2</v>
      </c>
      <c r="H74" s="31">
        <v>117</v>
      </c>
      <c r="I74" s="10">
        <v>117</v>
      </c>
      <c r="J74" s="10">
        <v>117</v>
      </c>
      <c r="K74" s="10">
        <v>117</v>
      </c>
      <c r="L74" s="31">
        <v>117</v>
      </c>
      <c r="M74" s="31">
        <v>117</v>
      </c>
      <c r="N74" s="31">
        <v>117</v>
      </c>
      <c r="O74" s="31">
        <v>117</v>
      </c>
      <c r="P74" s="31">
        <v>117</v>
      </c>
      <c r="Q74" s="12"/>
    </row>
    <row r="75" spans="1:17" s="28" customFormat="1" ht="12.75" hidden="1">
      <c r="A75" s="15"/>
      <c r="B75" s="26" t="s">
        <v>13</v>
      </c>
      <c r="C75" s="26"/>
      <c r="D75" s="26"/>
      <c r="E75" s="34">
        <f>SUM(E73:E74)</f>
        <v>11.8</v>
      </c>
      <c r="F75" s="34">
        <f>SUM(F73:F74)</f>
        <v>11.4</v>
      </c>
      <c r="G75" s="34">
        <f>SUM(G73:G74)</f>
        <v>61.2</v>
      </c>
      <c r="H75" s="34">
        <f>SUM(H73:H74)</f>
        <v>357</v>
      </c>
      <c r="I75" s="55">
        <f aca="true" t="shared" si="9" ref="I75:P75">SUM(I73:I74)</f>
        <v>357</v>
      </c>
      <c r="J75" s="55">
        <f t="shared" si="9"/>
        <v>357</v>
      </c>
      <c r="K75" s="55">
        <f t="shared" si="9"/>
        <v>357</v>
      </c>
      <c r="L75" s="34">
        <f t="shared" si="9"/>
        <v>357</v>
      </c>
      <c r="M75" s="34">
        <f t="shared" si="9"/>
        <v>357</v>
      </c>
      <c r="N75" s="34">
        <f t="shared" si="9"/>
        <v>357</v>
      </c>
      <c r="O75" s="34">
        <f t="shared" si="9"/>
        <v>357</v>
      </c>
      <c r="P75" s="34">
        <f t="shared" si="9"/>
        <v>357</v>
      </c>
      <c r="Q75" s="27" t="s">
        <v>144</v>
      </c>
    </row>
    <row r="76" spans="1:17" s="28" customFormat="1" ht="16.5" thickBot="1">
      <c r="A76" s="32" t="s">
        <v>19</v>
      </c>
      <c r="B76" s="35"/>
      <c r="C76" s="35"/>
      <c r="D76" s="35"/>
      <c r="E76" s="36">
        <f>E63+E71</f>
        <v>43.400000000000006</v>
      </c>
      <c r="F76" s="36">
        <f>F63+F71</f>
        <v>49.1</v>
      </c>
      <c r="G76" s="36">
        <f>G63+G71</f>
        <v>209.7</v>
      </c>
      <c r="H76" s="36">
        <f>H63+H71</f>
        <v>1404</v>
      </c>
      <c r="I76" s="57">
        <f aca="true" t="shared" si="10" ref="I76:P76">I63+I71</f>
        <v>0.4</v>
      </c>
      <c r="J76" s="57">
        <f t="shared" si="10"/>
        <v>0.9000000000000001</v>
      </c>
      <c r="K76" s="57">
        <f t="shared" si="10"/>
        <v>10.89</v>
      </c>
      <c r="L76" s="36">
        <f t="shared" si="10"/>
        <v>29.3</v>
      </c>
      <c r="M76" s="36">
        <f t="shared" si="10"/>
        <v>749.6</v>
      </c>
      <c r="N76" s="36">
        <f t="shared" si="10"/>
        <v>855.5</v>
      </c>
      <c r="O76" s="36">
        <f t="shared" si="10"/>
        <v>200.60000000000002</v>
      </c>
      <c r="P76" s="36">
        <f t="shared" si="10"/>
        <v>10.399999999999999</v>
      </c>
      <c r="Q76" s="37" t="s">
        <v>216</v>
      </c>
    </row>
    <row r="77" spans="1:17" ht="15.75">
      <c r="A77" s="66" t="s">
        <v>49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8"/>
    </row>
    <row r="78" spans="1:17" ht="12.75">
      <c r="A78" s="7" t="s">
        <v>6</v>
      </c>
      <c r="B78" s="9"/>
      <c r="C78" s="9"/>
      <c r="D78" s="8"/>
      <c r="E78" s="31"/>
      <c r="F78" s="31"/>
      <c r="G78" s="31"/>
      <c r="H78" s="31"/>
      <c r="I78" s="53"/>
      <c r="J78" s="50"/>
      <c r="K78" s="50"/>
      <c r="L78" s="50"/>
      <c r="M78" s="50"/>
      <c r="N78" s="50"/>
      <c r="O78" s="50"/>
      <c r="P78" s="50"/>
      <c r="Q78" s="12"/>
    </row>
    <row r="79" spans="1:17" ht="12.75">
      <c r="A79" s="7" t="s">
        <v>50</v>
      </c>
      <c r="B79" s="8">
        <v>342</v>
      </c>
      <c r="C79" s="9" t="s">
        <v>51</v>
      </c>
      <c r="D79" s="8" t="s">
        <v>42</v>
      </c>
      <c r="E79" s="31">
        <v>9.6</v>
      </c>
      <c r="F79" s="31">
        <v>12.3</v>
      </c>
      <c r="G79" s="31">
        <v>2</v>
      </c>
      <c r="H79" s="31">
        <v>162</v>
      </c>
      <c r="I79" s="53">
        <v>0.03</v>
      </c>
      <c r="J79" s="50">
        <v>0</v>
      </c>
      <c r="K79" s="50">
        <v>0.03</v>
      </c>
      <c r="L79" s="50">
        <v>0.3</v>
      </c>
      <c r="M79" s="50">
        <v>242</v>
      </c>
      <c r="N79" s="50">
        <v>276.4</v>
      </c>
      <c r="O79" s="50">
        <v>11.6</v>
      </c>
      <c r="P79" s="50">
        <v>0.8</v>
      </c>
      <c r="Q79" s="12"/>
    </row>
    <row r="80" spans="1:17" ht="12.75">
      <c r="A80" s="7" t="s">
        <v>10</v>
      </c>
      <c r="B80" s="8">
        <v>693</v>
      </c>
      <c r="C80" s="9" t="s">
        <v>164</v>
      </c>
      <c r="D80" s="8">
        <v>200</v>
      </c>
      <c r="E80" s="31">
        <v>5.8</v>
      </c>
      <c r="F80" s="31">
        <v>3.5</v>
      </c>
      <c r="G80" s="31">
        <v>25</v>
      </c>
      <c r="H80" s="31">
        <v>145.6</v>
      </c>
      <c r="I80" s="53">
        <v>0.07</v>
      </c>
      <c r="J80" s="50">
        <v>0</v>
      </c>
      <c r="K80" s="50">
        <v>0.05</v>
      </c>
      <c r="L80" s="50">
        <v>0.6</v>
      </c>
      <c r="M80" s="50">
        <v>140</v>
      </c>
      <c r="N80" s="50">
        <v>103</v>
      </c>
      <c r="O80" s="50">
        <v>36.7</v>
      </c>
      <c r="P80" s="50">
        <v>0.5</v>
      </c>
      <c r="Q80" s="12"/>
    </row>
    <row r="81" spans="1:17" ht="12.75">
      <c r="A81" s="7" t="s">
        <v>165</v>
      </c>
      <c r="B81" s="8">
        <v>770</v>
      </c>
      <c r="C81" s="9" t="s">
        <v>9</v>
      </c>
      <c r="D81" s="8" t="s">
        <v>168</v>
      </c>
      <c r="E81" s="31">
        <v>3.8</v>
      </c>
      <c r="F81" s="31">
        <v>10.2</v>
      </c>
      <c r="G81" s="31">
        <v>30.5</v>
      </c>
      <c r="H81" s="31">
        <v>230</v>
      </c>
      <c r="I81" s="53">
        <v>0.24</v>
      </c>
      <c r="J81" s="53">
        <v>0.3</v>
      </c>
      <c r="K81" s="50">
        <v>0.7</v>
      </c>
      <c r="L81" s="50">
        <v>0</v>
      </c>
      <c r="M81" s="50">
        <v>56.5</v>
      </c>
      <c r="N81" s="50">
        <v>56</v>
      </c>
      <c r="O81" s="50">
        <v>5.1</v>
      </c>
      <c r="P81" s="50">
        <v>0.5</v>
      </c>
      <c r="Q81" s="12"/>
    </row>
    <row r="82" spans="1:17" ht="12.75">
      <c r="A82" s="7" t="s">
        <v>24</v>
      </c>
      <c r="B82" s="9"/>
      <c r="C82" s="9" t="s">
        <v>18</v>
      </c>
      <c r="D82" s="8">
        <v>20</v>
      </c>
      <c r="E82" s="31">
        <v>1</v>
      </c>
      <c r="F82" s="31">
        <v>0.2</v>
      </c>
      <c r="G82" s="31">
        <v>10.7</v>
      </c>
      <c r="H82" s="31">
        <v>47</v>
      </c>
      <c r="I82" s="53">
        <v>0.04</v>
      </c>
      <c r="J82" s="50">
        <v>0</v>
      </c>
      <c r="K82" s="53">
        <v>0.16</v>
      </c>
      <c r="L82" s="50">
        <v>0</v>
      </c>
      <c r="M82" s="50">
        <v>18.5</v>
      </c>
      <c r="N82" s="50">
        <v>21.3</v>
      </c>
      <c r="O82" s="50">
        <v>2.8</v>
      </c>
      <c r="P82" s="50">
        <v>0.2</v>
      </c>
      <c r="Q82" s="12"/>
    </row>
    <row r="83" spans="1:17" s="28" customFormat="1" ht="12.75">
      <c r="A83" s="15"/>
      <c r="B83" s="26" t="s">
        <v>13</v>
      </c>
      <c r="C83" s="26"/>
      <c r="D83" s="26"/>
      <c r="E83" s="34">
        <f>SUM(E79:E82)</f>
        <v>20.2</v>
      </c>
      <c r="F83" s="34">
        <f>SUM(F79:F82)</f>
        <v>26.2</v>
      </c>
      <c r="G83" s="34">
        <f>SUM(G79:G82)</f>
        <v>68.2</v>
      </c>
      <c r="H83" s="34">
        <f>SUM(H79:H82)</f>
        <v>584.6</v>
      </c>
      <c r="I83" s="55">
        <f aca="true" t="shared" si="11" ref="I83:P83">SUM(I79:I82)</f>
        <v>0.37999999999999995</v>
      </c>
      <c r="J83" s="55">
        <f t="shared" si="11"/>
        <v>0.3</v>
      </c>
      <c r="K83" s="34">
        <f t="shared" si="11"/>
        <v>0.94</v>
      </c>
      <c r="L83" s="34">
        <f t="shared" si="11"/>
        <v>0.8999999999999999</v>
      </c>
      <c r="M83" s="34">
        <f t="shared" si="11"/>
        <v>457</v>
      </c>
      <c r="N83" s="34">
        <f t="shared" si="11"/>
        <v>456.7</v>
      </c>
      <c r="O83" s="34">
        <f t="shared" si="11"/>
        <v>56.2</v>
      </c>
      <c r="P83" s="34">
        <f t="shared" si="11"/>
        <v>2</v>
      </c>
      <c r="Q83" s="27" t="s">
        <v>139</v>
      </c>
    </row>
    <row r="84" spans="1:17" ht="12.75">
      <c r="A84" s="7" t="s">
        <v>14</v>
      </c>
      <c r="B84" s="9"/>
      <c r="C84" s="9"/>
      <c r="D84" s="9"/>
      <c r="E84" s="31"/>
      <c r="F84" s="31"/>
      <c r="G84" s="31"/>
      <c r="H84" s="31"/>
      <c r="I84" s="53"/>
      <c r="J84" s="53"/>
      <c r="K84" s="53"/>
      <c r="L84" s="50"/>
      <c r="M84" s="50"/>
      <c r="N84" s="50"/>
      <c r="O84" s="50"/>
      <c r="P84" s="50"/>
      <c r="Q84" s="12"/>
    </row>
    <row r="85" spans="1:17" ht="12.75">
      <c r="A85" s="7" t="s">
        <v>170</v>
      </c>
      <c r="B85" s="8">
        <v>25</v>
      </c>
      <c r="C85" s="9" t="s">
        <v>15</v>
      </c>
      <c r="D85" s="8">
        <v>40</v>
      </c>
      <c r="E85" s="31">
        <v>0.5</v>
      </c>
      <c r="F85" s="31">
        <v>4</v>
      </c>
      <c r="G85" s="31">
        <v>1.6</v>
      </c>
      <c r="H85" s="31">
        <v>52</v>
      </c>
      <c r="I85" s="50">
        <v>0</v>
      </c>
      <c r="J85" s="53">
        <v>0</v>
      </c>
      <c r="K85" s="53">
        <v>1.6</v>
      </c>
      <c r="L85" s="50">
        <v>4</v>
      </c>
      <c r="M85" s="50">
        <v>7.7</v>
      </c>
      <c r="N85" s="50">
        <v>20.6</v>
      </c>
      <c r="O85" s="50">
        <v>8.2</v>
      </c>
      <c r="P85" s="50">
        <v>0.2</v>
      </c>
      <c r="Q85" s="12"/>
    </row>
    <row r="86" spans="1:17" ht="12.75">
      <c r="A86" s="7" t="s">
        <v>53</v>
      </c>
      <c r="B86" s="8">
        <v>139</v>
      </c>
      <c r="C86" s="9" t="s">
        <v>54</v>
      </c>
      <c r="D86" s="8">
        <v>200</v>
      </c>
      <c r="E86" s="31">
        <v>8.4</v>
      </c>
      <c r="F86" s="31">
        <v>3</v>
      </c>
      <c r="G86" s="31">
        <v>16.6</v>
      </c>
      <c r="H86" s="31">
        <v>141</v>
      </c>
      <c r="I86" s="53">
        <v>0.07</v>
      </c>
      <c r="J86" s="53">
        <v>0.2</v>
      </c>
      <c r="K86" s="53">
        <v>0.3</v>
      </c>
      <c r="L86" s="50">
        <v>4</v>
      </c>
      <c r="M86" s="50">
        <v>32.6</v>
      </c>
      <c r="N86" s="50">
        <v>66.9</v>
      </c>
      <c r="O86" s="50">
        <v>2.5</v>
      </c>
      <c r="P86" s="50">
        <v>2</v>
      </c>
      <c r="Q86" s="12"/>
    </row>
    <row r="87" spans="1:17" ht="12.75">
      <c r="A87" s="7" t="s">
        <v>172</v>
      </c>
      <c r="B87" s="8">
        <v>440</v>
      </c>
      <c r="C87" s="9" t="s">
        <v>173</v>
      </c>
      <c r="D87" s="8" t="s">
        <v>42</v>
      </c>
      <c r="E87" s="31">
        <v>7.9</v>
      </c>
      <c r="F87" s="31">
        <v>19</v>
      </c>
      <c r="G87" s="31">
        <v>4</v>
      </c>
      <c r="H87" s="31">
        <v>270</v>
      </c>
      <c r="I87" s="53">
        <v>0.05</v>
      </c>
      <c r="J87" s="50">
        <v>0</v>
      </c>
      <c r="K87" s="53">
        <v>0.15</v>
      </c>
      <c r="L87" s="50">
        <v>0</v>
      </c>
      <c r="M87" s="50">
        <v>177.8</v>
      </c>
      <c r="N87" s="50">
        <v>231.2</v>
      </c>
      <c r="O87" s="50">
        <v>12.6</v>
      </c>
      <c r="P87" s="50">
        <v>1</v>
      </c>
      <c r="Q87" s="12"/>
    </row>
    <row r="88" spans="1:17" ht="12.75">
      <c r="A88" s="7" t="s">
        <v>56</v>
      </c>
      <c r="B88" s="8">
        <v>534</v>
      </c>
      <c r="C88" s="9" t="s">
        <v>57</v>
      </c>
      <c r="D88" s="8">
        <v>150</v>
      </c>
      <c r="E88" s="31">
        <v>3.5</v>
      </c>
      <c r="F88" s="31">
        <v>3.9</v>
      </c>
      <c r="G88" s="31">
        <v>15.3</v>
      </c>
      <c r="H88" s="31">
        <v>115</v>
      </c>
      <c r="I88" s="53">
        <v>0.07</v>
      </c>
      <c r="J88" s="50">
        <v>0</v>
      </c>
      <c r="K88" s="53">
        <v>2.3</v>
      </c>
      <c r="L88" s="50">
        <v>50.4</v>
      </c>
      <c r="M88" s="50">
        <v>73.2</v>
      </c>
      <c r="N88" s="50">
        <v>55</v>
      </c>
      <c r="O88" s="50">
        <v>28.7</v>
      </c>
      <c r="P88" s="50">
        <v>1.1</v>
      </c>
      <c r="Q88" s="12"/>
    </row>
    <row r="89" spans="1:17" ht="12.75">
      <c r="A89" s="7" t="s">
        <v>117</v>
      </c>
      <c r="B89" s="8">
        <v>638</v>
      </c>
      <c r="C89" s="9" t="s">
        <v>171</v>
      </c>
      <c r="D89" s="8">
        <v>200</v>
      </c>
      <c r="E89" s="31">
        <v>0</v>
      </c>
      <c r="F89" s="31">
        <v>0</v>
      </c>
      <c r="G89" s="31">
        <v>29</v>
      </c>
      <c r="H89" s="31">
        <v>105</v>
      </c>
      <c r="I89" s="50">
        <v>0</v>
      </c>
      <c r="J89" s="50">
        <v>0</v>
      </c>
      <c r="K89" s="50">
        <v>0</v>
      </c>
      <c r="L89" s="50">
        <v>0.8</v>
      </c>
      <c r="M89" s="50">
        <v>11.3</v>
      </c>
      <c r="N89" s="50">
        <v>29.2</v>
      </c>
      <c r="O89" s="50">
        <v>3</v>
      </c>
      <c r="P89" s="50">
        <v>0.5</v>
      </c>
      <c r="Q89" s="12"/>
    </row>
    <row r="90" spans="1:17" ht="12.75">
      <c r="A90" s="7" t="s">
        <v>107</v>
      </c>
      <c r="B90" s="9"/>
      <c r="C90" s="9" t="s">
        <v>18</v>
      </c>
      <c r="D90" s="8">
        <v>60</v>
      </c>
      <c r="E90" s="31">
        <v>3</v>
      </c>
      <c r="F90" s="31">
        <v>0.6</v>
      </c>
      <c r="G90" s="31">
        <v>32</v>
      </c>
      <c r="H90" s="31">
        <v>141</v>
      </c>
      <c r="I90" s="50">
        <v>0</v>
      </c>
      <c r="J90" s="53">
        <v>0.15</v>
      </c>
      <c r="K90" s="53">
        <v>0.48</v>
      </c>
      <c r="L90" s="50">
        <v>0</v>
      </c>
      <c r="M90" s="50">
        <v>56.6</v>
      </c>
      <c r="N90" s="50">
        <v>97.3</v>
      </c>
      <c r="O90" s="50">
        <v>8.4</v>
      </c>
      <c r="P90" s="50">
        <v>0.6</v>
      </c>
      <c r="Q90" s="12"/>
    </row>
    <row r="91" spans="1:17" ht="12.75" hidden="1">
      <c r="A91" s="7" t="s">
        <v>118</v>
      </c>
      <c r="B91" s="9"/>
      <c r="C91" s="9" t="s">
        <v>169</v>
      </c>
      <c r="D91" s="8">
        <v>100</v>
      </c>
      <c r="E91" s="31">
        <v>0</v>
      </c>
      <c r="F91" s="31">
        <v>0</v>
      </c>
      <c r="G91" s="31"/>
      <c r="H91" s="31">
        <v>0</v>
      </c>
      <c r="I91" s="53"/>
      <c r="J91" s="53"/>
      <c r="K91" s="53"/>
      <c r="L91" s="50"/>
      <c r="M91" s="50"/>
      <c r="N91" s="50"/>
      <c r="O91" s="50"/>
      <c r="P91" s="53"/>
      <c r="Q91" s="12"/>
    </row>
    <row r="92" spans="1:17" s="28" customFormat="1" ht="12.75">
      <c r="A92" s="15"/>
      <c r="B92" s="26" t="s">
        <v>13</v>
      </c>
      <c r="C92" s="26"/>
      <c r="D92" s="26"/>
      <c r="E92" s="34">
        <f>SUM(E85:E91)</f>
        <v>23.3</v>
      </c>
      <c r="F92" s="34">
        <f>SUM(F85:F91)</f>
        <v>30.5</v>
      </c>
      <c r="G92" s="34">
        <f>SUM(G85:G91)</f>
        <v>98.5</v>
      </c>
      <c r="H92" s="34">
        <f>SUM(H85:H91)</f>
        <v>824</v>
      </c>
      <c r="I92" s="55">
        <f aca="true" t="shared" si="12" ref="I92:P92">SUM(I85:I91)</f>
        <v>0.19</v>
      </c>
      <c r="J92" s="55">
        <f t="shared" si="12"/>
        <v>0.35</v>
      </c>
      <c r="K92" s="55">
        <f t="shared" si="12"/>
        <v>4.83</v>
      </c>
      <c r="L92" s="34">
        <f t="shared" si="12"/>
        <v>59.199999999999996</v>
      </c>
      <c r="M92" s="34">
        <f t="shared" si="12"/>
        <v>359.20000000000005</v>
      </c>
      <c r="N92" s="34">
        <f t="shared" si="12"/>
        <v>500.2</v>
      </c>
      <c r="O92" s="34">
        <f t="shared" si="12"/>
        <v>63.4</v>
      </c>
      <c r="P92" s="55">
        <f t="shared" si="12"/>
        <v>5.4</v>
      </c>
      <c r="Q92" s="27" t="s">
        <v>143</v>
      </c>
    </row>
    <row r="93" spans="1:17" ht="12.75" hidden="1">
      <c r="A93" s="7" t="s">
        <v>28</v>
      </c>
      <c r="B93" s="9"/>
      <c r="C93" s="9"/>
      <c r="D93" s="9"/>
      <c r="E93" s="31"/>
      <c r="F93" s="31"/>
      <c r="G93" s="31"/>
      <c r="H93" s="31"/>
      <c r="I93" s="10"/>
      <c r="J93" s="10"/>
      <c r="K93" s="10"/>
      <c r="L93" s="31"/>
      <c r="M93" s="31"/>
      <c r="N93" s="31"/>
      <c r="O93" s="31"/>
      <c r="P93" s="10"/>
      <c r="Q93" s="12"/>
    </row>
    <row r="94" spans="1:17" ht="12.75" hidden="1">
      <c r="A94" s="7" t="s">
        <v>213</v>
      </c>
      <c r="B94" s="8">
        <v>727</v>
      </c>
      <c r="C94" s="9" t="s">
        <v>174</v>
      </c>
      <c r="D94" s="8" t="s">
        <v>42</v>
      </c>
      <c r="E94" s="31">
        <v>6.6</v>
      </c>
      <c r="F94" s="31">
        <v>10</v>
      </c>
      <c r="G94" s="31">
        <v>29.4</v>
      </c>
      <c r="H94" s="31">
        <v>195</v>
      </c>
      <c r="I94" s="10">
        <v>195</v>
      </c>
      <c r="J94" s="10">
        <v>195</v>
      </c>
      <c r="K94" s="10">
        <v>195</v>
      </c>
      <c r="L94" s="31">
        <v>195</v>
      </c>
      <c r="M94" s="31">
        <v>195</v>
      </c>
      <c r="N94" s="31">
        <v>195</v>
      </c>
      <c r="O94" s="31">
        <v>195</v>
      </c>
      <c r="P94" s="10">
        <v>195</v>
      </c>
      <c r="Q94" s="12"/>
    </row>
    <row r="95" spans="1:17" ht="12.75" hidden="1">
      <c r="A95" s="7" t="s">
        <v>175</v>
      </c>
      <c r="B95" s="8"/>
      <c r="C95" s="9" t="s">
        <v>59</v>
      </c>
      <c r="D95" s="8">
        <v>200</v>
      </c>
      <c r="E95" s="31">
        <v>6</v>
      </c>
      <c r="F95" s="31">
        <v>6.4</v>
      </c>
      <c r="G95" s="31">
        <v>9.4</v>
      </c>
      <c r="H95" s="31">
        <v>120</v>
      </c>
      <c r="I95" s="10">
        <v>120</v>
      </c>
      <c r="J95" s="10">
        <v>120</v>
      </c>
      <c r="K95" s="10">
        <v>120</v>
      </c>
      <c r="L95" s="31">
        <v>120</v>
      </c>
      <c r="M95" s="31">
        <v>120</v>
      </c>
      <c r="N95" s="31">
        <v>120</v>
      </c>
      <c r="O95" s="31">
        <v>120</v>
      </c>
      <c r="P95" s="10">
        <v>120</v>
      </c>
      <c r="Q95" s="12"/>
    </row>
    <row r="96" spans="1:17" ht="12.75" hidden="1">
      <c r="A96" s="7" t="s">
        <v>118</v>
      </c>
      <c r="B96" s="8"/>
      <c r="C96" s="9" t="s">
        <v>169</v>
      </c>
      <c r="D96" s="8">
        <v>100</v>
      </c>
      <c r="E96" s="31">
        <v>0</v>
      </c>
      <c r="F96" s="31">
        <v>0</v>
      </c>
      <c r="G96" s="31">
        <v>8</v>
      </c>
      <c r="H96" s="31">
        <v>43</v>
      </c>
      <c r="I96" s="10">
        <v>43</v>
      </c>
      <c r="J96" s="10">
        <v>43</v>
      </c>
      <c r="K96" s="10">
        <v>43</v>
      </c>
      <c r="L96" s="31">
        <v>43</v>
      </c>
      <c r="M96" s="31">
        <v>43</v>
      </c>
      <c r="N96" s="31">
        <v>43</v>
      </c>
      <c r="O96" s="31">
        <v>43</v>
      </c>
      <c r="P96" s="10">
        <v>43</v>
      </c>
      <c r="Q96" s="12"/>
    </row>
    <row r="97" spans="1:17" s="28" customFormat="1" ht="12.75" hidden="1">
      <c r="A97" s="15"/>
      <c r="B97" s="26" t="s">
        <v>13</v>
      </c>
      <c r="C97" s="26"/>
      <c r="D97" s="26"/>
      <c r="E97" s="34">
        <f>SUM(E94:E96)</f>
        <v>12.6</v>
      </c>
      <c r="F97" s="34">
        <f>SUM(F94:F96)</f>
        <v>16.4</v>
      </c>
      <c r="G97" s="34">
        <f>SUM(G94:G96)</f>
        <v>46.8</v>
      </c>
      <c r="H97" s="34">
        <f>SUM(H94:H96)</f>
        <v>358</v>
      </c>
      <c r="I97" s="55">
        <f aca="true" t="shared" si="13" ref="I97:P97">SUM(I94:I96)</f>
        <v>358</v>
      </c>
      <c r="J97" s="55">
        <f t="shared" si="13"/>
        <v>358</v>
      </c>
      <c r="K97" s="55">
        <f t="shared" si="13"/>
        <v>358</v>
      </c>
      <c r="L97" s="34">
        <f t="shared" si="13"/>
        <v>358</v>
      </c>
      <c r="M97" s="34">
        <f t="shared" si="13"/>
        <v>358</v>
      </c>
      <c r="N97" s="34">
        <f t="shared" si="13"/>
        <v>358</v>
      </c>
      <c r="O97" s="34">
        <f t="shared" si="13"/>
        <v>358</v>
      </c>
      <c r="P97" s="55">
        <f t="shared" si="13"/>
        <v>358</v>
      </c>
      <c r="Q97" s="27" t="s">
        <v>144</v>
      </c>
    </row>
    <row r="98" spans="1:17" ht="16.5" thickBot="1">
      <c r="A98" s="32" t="s">
        <v>19</v>
      </c>
      <c r="B98" s="33"/>
      <c r="C98" s="33"/>
      <c r="D98" s="33"/>
      <c r="E98" s="36">
        <f>E83+E92</f>
        <v>43.5</v>
      </c>
      <c r="F98" s="36">
        <f>F83+F92</f>
        <v>56.7</v>
      </c>
      <c r="G98" s="36">
        <f>G83+G92</f>
        <v>166.7</v>
      </c>
      <c r="H98" s="36">
        <f>H83+H92</f>
        <v>1408.6</v>
      </c>
      <c r="I98" s="57">
        <f aca="true" t="shared" si="14" ref="I98:P98">I83+I92</f>
        <v>0.57</v>
      </c>
      <c r="J98" s="57">
        <f t="shared" si="14"/>
        <v>0.6499999999999999</v>
      </c>
      <c r="K98" s="57">
        <f t="shared" si="14"/>
        <v>5.77</v>
      </c>
      <c r="L98" s="36">
        <f t="shared" si="14"/>
        <v>60.099999999999994</v>
      </c>
      <c r="M98" s="36">
        <f t="shared" si="14"/>
        <v>816.2</v>
      </c>
      <c r="N98" s="36">
        <f t="shared" si="14"/>
        <v>956.9</v>
      </c>
      <c r="O98" s="36">
        <f t="shared" si="14"/>
        <v>119.6</v>
      </c>
      <c r="P98" s="57">
        <f t="shared" si="14"/>
        <v>7.4</v>
      </c>
      <c r="Q98" s="37" t="s">
        <v>216</v>
      </c>
    </row>
    <row r="99" spans="1:17" ht="15.75">
      <c r="A99" s="66" t="s">
        <v>60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8"/>
    </row>
    <row r="100" spans="1:17" ht="12.75">
      <c r="A100" s="7" t="s">
        <v>6</v>
      </c>
      <c r="B100" s="9"/>
      <c r="C100" s="9"/>
      <c r="D100" s="9"/>
      <c r="E100" s="31"/>
      <c r="F100" s="31"/>
      <c r="G100" s="31"/>
      <c r="H100" s="31"/>
      <c r="I100" s="53"/>
      <c r="J100" s="50"/>
      <c r="K100" s="50"/>
      <c r="L100" s="50"/>
      <c r="M100" s="50"/>
      <c r="N100" s="50"/>
      <c r="O100" s="50"/>
      <c r="P100" s="50"/>
      <c r="Q100" s="12"/>
    </row>
    <row r="101" spans="1:17" ht="12.75">
      <c r="A101" s="7" t="s">
        <v>98</v>
      </c>
      <c r="B101" s="8">
        <v>369</v>
      </c>
      <c r="C101" s="9" t="s">
        <v>252</v>
      </c>
      <c r="D101" s="8" t="s">
        <v>126</v>
      </c>
      <c r="E101" s="31">
        <v>13</v>
      </c>
      <c r="F101" s="31">
        <v>13</v>
      </c>
      <c r="G101" s="31">
        <v>19</v>
      </c>
      <c r="H101" s="31">
        <v>190</v>
      </c>
      <c r="I101" s="53">
        <v>0.09</v>
      </c>
      <c r="J101" s="53">
        <v>0.08</v>
      </c>
      <c r="K101" s="50">
        <v>1.4</v>
      </c>
      <c r="L101" s="50">
        <v>0.5</v>
      </c>
      <c r="M101" s="50">
        <v>28.9</v>
      </c>
      <c r="N101" s="50">
        <v>140.3</v>
      </c>
      <c r="O101" s="50">
        <v>19</v>
      </c>
      <c r="P101" s="50">
        <v>0.6</v>
      </c>
      <c r="Q101" s="12"/>
    </row>
    <row r="102" spans="1:17" ht="12.75">
      <c r="A102" s="7" t="s">
        <v>112</v>
      </c>
      <c r="B102" s="8">
        <v>520</v>
      </c>
      <c r="C102" s="9" t="s">
        <v>253</v>
      </c>
      <c r="D102" s="8">
        <v>150</v>
      </c>
      <c r="E102" s="31">
        <v>4</v>
      </c>
      <c r="F102" s="31">
        <v>4</v>
      </c>
      <c r="G102" s="31">
        <v>26.3</v>
      </c>
      <c r="H102" s="31">
        <v>146.2</v>
      </c>
      <c r="I102" s="54">
        <v>0.065</v>
      </c>
      <c r="J102" s="53">
        <v>0.16</v>
      </c>
      <c r="K102" s="50">
        <v>0</v>
      </c>
      <c r="L102" s="50">
        <v>12.5</v>
      </c>
      <c r="M102" s="50">
        <v>19.6</v>
      </c>
      <c r="N102" s="50">
        <v>94</v>
      </c>
      <c r="O102" s="50">
        <v>34.5</v>
      </c>
      <c r="P102" s="50">
        <v>0.8</v>
      </c>
      <c r="Q102" s="12"/>
    </row>
    <row r="103" spans="1:17" ht="12.75">
      <c r="A103" s="7" t="s">
        <v>123</v>
      </c>
      <c r="B103" s="8">
        <v>769</v>
      </c>
      <c r="C103" s="9" t="s">
        <v>38</v>
      </c>
      <c r="D103" s="8">
        <v>200</v>
      </c>
      <c r="E103" s="31">
        <v>0</v>
      </c>
      <c r="F103" s="31">
        <v>0</v>
      </c>
      <c r="G103" s="31">
        <v>15</v>
      </c>
      <c r="H103" s="31">
        <v>60</v>
      </c>
      <c r="I103" s="50">
        <v>0</v>
      </c>
      <c r="J103" s="50">
        <v>0</v>
      </c>
      <c r="K103" s="50">
        <v>0</v>
      </c>
      <c r="L103" s="50">
        <v>4.8</v>
      </c>
      <c r="M103" s="50">
        <v>5.4</v>
      </c>
      <c r="N103" s="50">
        <v>0</v>
      </c>
      <c r="O103" s="50">
        <v>1.4</v>
      </c>
      <c r="P103" s="50">
        <v>0.1</v>
      </c>
      <c r="Q103" s="12"/>
    </row>
    <row r="104" spans="1:17" ht="12.75">
      <c r="A104" s="7" t="s">
        <v>24</v>
      </c>
      <c r="B104" s="8"/>
      <c r="C104" s="9" t="s">
        <v>18</v>
      </c>
      <c r="D104" s="8">
        <v>25</v>
      </c>
      <c r="E104" s="31">
        <v>0.6</v>
      </c>
      <c r="F104" s="31">
        <v>0.2</v>
      </c>
      <c r="G104" s="31">
        <v>13</v>
      </c>
      <c r="H104" s="31">
        <v>59</v>
      </c>
      <c r="I104" s="50">
        <v>0</v>
      </c>
      <c r="J104" s="53">
        <v>0.1</v>
      </c>
      <c r="K104" s="50">
        <v>0.19</v>
      </c>
      <c r="L104" s="50">
        <v>0</v>
      </c>
      <c r="M104" s="50">
        <v>23.2</v>
      </c>
      <c r="N104" s="50">
        <v>16.3</v>
      </c>
      <c r="O104" s="50">
        <v>3.5</v>
      </c>
      <c r="P104" s="50">
        <v>0.25</v>
      </c>
      <c r="Q104" s="12"/>
    </row>
    <row r="105" spans="1:17" ht="12.75">
      <c r="A105" s="7" t="s">
        <v>158</v>
      </c>
      <c r="B105" s="8"/>
      <c r="C105" s="9" t="s">
        <v>109</v>
      </c>
      <c r="D105" s="41" t="s">
        <v>180</v>
      </c>
      <c r="E105" s="31">
        <v>3.8</v>
      </c>
      <c r="F105" s="31">
        <v>8.2</v>
      </c>
      <c r="G105" s="31">
        <v>18</v>
      </c>
      <c r="H105" s="31">
        <v>130</v>
      </c>
      <c r="I105" s="54">
        <v>0.018</v>
      </c>
      <c r="J105" s="50">
        <v>0</v>
      </c>
      <c r="K105" s="50">
        <v>0.27</v>
      </c>
      <c r="L105" s="50">
        <v>0</v>
      </c>
      <c r="M105" s="50">
        <v>164</v>
      </c>
      <c r="N105" s="50">
        <v>98</v>
      </c>
      <c r="O105" s="50">
        <v>12.6</v>
      </c>
      <c r="P105" s="50">
        <v>0.8</v>
      </c>
      <c r="Q105" s="12"/>
    </row>
    <row r="106" spans="1:17" s="28" customFormat="1" ht="12.75">
      <c r="A106" s="15"/>
      <c r="B106" s="26" t="s">
        <v>13</v>
      </c>
      <c r="C106" s="26"/>
      <c r="D106" s="26"/>
      <c r="E106" s="34">
        <f>SUM(E101:E105)</f>
        <v>21.400000000000002</v>
      </c>
      <c r="F106" s="34">
        <f>SUM(F101:F105)</f>
        <v>25.4</v>
      </c>
      <c r="G106" s="34">
        <f>SUM(G101:G105)</f>
        <v>91.3</v>
      </c>
      <c r="H106" s="34">
        <f>SUM(H101:H105)</f>
        <v>585.2</v>
      </c>
      <c r="I106" s="56">
        <f aca="true" t="shared" si="15" ref="I106:P106">SUM(I101:I105)</f>
        <v>0.173</v>
      </c>
      <c r="J106" s="55">
        <f t="shared" si="15"/>
        <v>0.33999999999999997</v>
      </c>
      <c r="K106" s="34">
        <f t="shared" si="15"/>
        <v>1.8599999999999999</v>
      </c>
      <c r="L106" s="34">
        <f t="shared" si="15"/>
        <v>17.8</v>
      </c>
      <c r="M106" s="34">
        <f t="shared" si="15"/>
        <v>241.1</v>
      </c>
      <c r="N106" s="34">
        <f t="shared" si="15"/>
        <v>348.6</v>
      </c>
      <c r="O106" s="34">
        <f t="shared" si="15"/>
        <v>71</v>
      </c>
      <c r="P106" s="34">
        <f t="shared" si="15"/>
        <v>2.55</v>
      </c>
      <c r="Q106" s="27" t="s">
        <v>139</v>
      </c>
    </row>
    <row r="107" spans="1:17" ht="12.75">
      <c r="A107" s="7" t="s">
        <v>14</v>
      </c>
      <c r="B107" s="9"/>
      <c r="C107" s="9"/>
      <c r="D107" s="9"/>
      <c r="E107" s="31"/>
      <c r="F107" s="31"/>
      <c r="G107" s="31"/>
      <c r="H107" s="31"/>
      <c r="I107" s="54"/>
      <c r="J107" s="53"/>
      <c r="K107" s="50"/>
      <c r="L107" s="50"/>
      <c r="M107" s="50"/>
      <c r="N107" s="50"/>
      <c r="O107" s="50"/>
      <c r="P107" s="50"/>
      <c r="Q107" s="12"/>
    </row>
    <row r="108" spans="1:17" ht="12.75">
      <c r="A108" s="7" t="s">
        <v>176</v>
      </c>
      <c r="B108" s="8"/>
      <c r="C108" s="9" t="s">
        <v>177</v>
      </c>
      <c r="D108" s="8">
        <v>50</v>
      </c>
      <c r="E108" s="31">
        <v>0.5</v>
      </c>
      <c r="F108" s="31">
        <v>0</v>
      </c>
      <c r="G108" s="31">
        <v>1.7</v>
      </c>
      <c r="H108" s="31">
        <v>10</v>
      </c>
      <c r="I108" s="50">
        <v>0</v>
      </c>
      <c r="J108" s="50">
        <v>0</v>
      </c>
      <c r="K108" s="50">
        <v>0</v>
      </c>
      <c r="L108" s="50">
        <v>2.5</v>
      </c>
      <c r="M108" s="50">
        <v>12.5</v>
      </c>
      <c r="N108" s="50">
        <v>12</v>
      </c>
      <c r="O108" s="50">
        <v>7</v>
      </c>
      <c r="P108" s="50">
        <v>0.3</v>
      </c>
      <c r="Q108" s="12"/>
    </row>
    <row r="109" spans="1:17" ht="12.75">
      <c r="A109" s="7" t="s">
        <v>61</v>
      </c>
      <c r="B109" s="8">
        <v>110</v>
      </c>
      <c r="C109" s="9" t="s">
        <v>41</v>
      </c>
      <c r="D109" s="8">
        <v>200</v>
      </c>
      <c r="E109" s="31">
        <v>5.3</v>
      </c>
      <c r="F109" s="31">
        <v>6.4</v>
      </c>
      <c r="G109" s="31">
        <v>11.2</v>
      </c>
      <c r="H109" s="31">
        <v>120</v>
      </c>
      <c r="I109" s="54">
        <v>0.007</v>
      </c>
      <c r="J109" s="53">
        <v>0.08</v>
      </c>
      <c r="K109" s="50">
        <v>0.5</v>
      </c>
      <c r="L109" s="50">
        <v>3.8</v>
      </c>
      <c r="M109" s="50">
        <v>39.5</v>
      </c>
      <c r="N109" s="50">
        <v>84.5</v>
      </c>
      <c r="O109" s="50">
        <v>30.4</v>
      </c>
      <c r="P109" s="50">
        <v>0.8</v>
      </c>
      <c r="Q109" s="12"/>
    </row>
    <row r="110" spans="1:17" ht="12.75">
      <c r="A110" s="7" t="s">
        <v>178</v>
      </c>
      <c r="B110" s="8">
        <v>462</v>
      </c>
      <c r="C110" s="9" t="s">
        <v>256</v>
      </c>
      <c r="D110" s="8" t="s">
        <v>95</v>
      </c>
      <c r="E110" s="31">
        <v>12</v>
      </c>
      <c r="F110" s="31">
        <v>9</v>
      </c>
      <c r="G110" s="31">
        <v>14.1</v>
      </c>
      <c r="H110" s="31">
        <v>185.5</v>
      </c>
      <c r="I110" s="53">
        <v>0.02</v>
      </c>
      <c r="J110" s="50">
        <v>0</v>
      </c>
      <c r="K110" s="50">
        <v>4</v>
      </c>
      <c r="L110" s="50">
        <v>4.8</v>
      </c>
      <c r="M110" s="50">
        <v>16.6</v>
      </c>
      <c r="N110" s="50">
        <v>150</v>
      </c>
      <c r="O110" s="50">
        <v>22.5</v>
      </c>
      <c r="P110" s="50">
        <v>1.3</v>
      </c>
      <c r="Q110" s="12"/>
    </row>
    <row r="111" spans="1:17" ht="12.75">
      <c r="A111" s="7" t="s">
        <v>62</v>
      </c>
      <c r="B111" s="8">
        <v>512</v>
      </c>
      <c r="C111" s="9" t="s">
        <v>22</v>
      </c>
      <c r="D111" s="8">
        <v>150</v>
      </c>
      <c r="E111" s="31">
        <v>7.4</v>
      </c>
      <c r="F111" s="31">
        <v>7.5</v>
      </c>
      <c r="G111" s="31">
        <v>39</v>
      </c>
      <c r="H111" s="31">
        <v>208</v>
      </c>
      <c r="I111" s="53">
        <v>0.07</v>
      </c>
      <c r="J111" s="50">
        <v>0</v>
      </c>
      <c r="K111" s="50">
        <v>0.15</v>
      </c>
      <c r="L111" s="50">
        <v>0.3</v>
      </c>
      <c r="M111" s="50">
        <v>6.5</v>
      </c>
      <c r="N111" s="50">
        <v>80.4</v>
      </c>
      <c r="O111" s="50">
        <v>26.3</v>
      </c>
      <c r="P111" s="50">
        <v>0.6</v>
      </c>
      <c r="Q111" s="12"/>
    </row>
    <row r="112" spans="1:17" ht="12.75">
      <c r="A112" s="7" t="s">
        <v>217</v>
      </c>
      <c r="B112" s="8">
        <v>631</v>
      </c>
      <c r="C112" s="9" t="s">
        <v>218</v>
      </c>
      <c r="D112" s="8">
        <v>200</v>
      </c>
      <c r="E112" s="31">
        <v>0</v>
      </c>
      <c r="F112" s="31">
        <v>0</v>
      </c>
      <c r="G112" s="31">
        <v>35.8</v>
      </c>
      <c r="H112" s="31">
        <v>142</v>
      </c>
      <c r="I112" s="50">
        <v>0</v>
      </c>
      <c r="J112" s="50">
        <v>0</v>
      </c>
      <c r="K112" s="50">
        <v>0</v>
      </c>
      <c r="L112" s="50">
        <v>0</v>
      </c>
      <c r="M112" s="50">
        <v>8.5</v>
      </c>
      <c r="N112" s="50">
        <v>28</v>
      </c>
      <c r="O112" s="50">
        <v>3.1</v>
      </c>
      <c r="P112" s="50">
        <v>3.1</v>
      </c>
      <c r="Q112" s="12"/>
    </row>
    <row r="113" spans="1:17" ht="12.75">
      <c r="A113" s="7" t="s">
        <v>107</v>
      </c>
      <c r="B113" s="9"/>
      <c r="C113" s="9" t="s">
        <v>64</v>
      </c>
      <c r="D113" s="8">
        <v>70</v>
      </c>
      <c r="E113" s="31">
        <v>3.5</v>
      </c>
      <c r="F113" s="31">
        <v>0.7</v>
      </c>
      <c r="G113" s="31">
        <v>37</v>
      </c>
      <c r="H113" s="31">
        <v>164.5</v>
      </c>
      <c r="I113" s="50">
        <v>0</v>
      </c>
      <c r="J113" s="53">
        <v>0.15</v>
      </c>
      <c r="K113" s="53">
        <v>0.56</v>
      </c>
      <c r="L113" s="50">
        <v>0</v>
      </c>
      <c r="M113" s="50">
        <v>66</v>
      </c>
      <c r="N113" s="50">
        <v>114</v>
      </c>
      <c r="O113" s="50">
        <v>10</v>
      </c>
      <c r="P113" s="50">
        <v>0.7</v>
      </c>
      <c r="Q113" s="12"/>
    </row>
    <row r="114" spans="1:17" s="28" customFormat="1" ht="12.75">
      <c r="A114" s="15"/>
      <c r="B114" s="26" t="s">
        <v>13</v>
      </c>
      <c r="C114" s="26"/>
      <c r="D114" s="17"/>
      <c r="E114" s="34">
        <f>SUM(E108:E113)</f>
        <v>28.700000000000003</v>
      </c>
      <c r="F114" s="34">
        <f>SUM(F108:F113)</f>
        <v>23.599999999999998</v>
      </c>
      <c r="G114" s="34">
        <f>SUM(G108:G113)</f>
        <v>138.8</v>
      </c>
      <c r="H114" s="34">
        <f>SUM(H108:H113)</f>
        <v>830</v>
      </c>
      <c r="I114" s="56">
        <f aca="true" t="shared" si="16" ref="I114:P114">SUM(I108:I113)</f>
        <v>0.097</v>
      </c>
      <c r="J114" s="55">
        <f t="shared" si="16"/>
        <v>0.22999999999999998</v>
      </c>
      <c r="K114" s="34">
        <f t="shared" si="16"/>
        <v>5.210000000000001</v>
      </c>
      <c r="L114" s="34">
        <f t="shared" si="16"/>
        <v>11.4</v>
      </c>
      <c r="M114" s="34">
        <f t="shared" si="16"/>
        <v>149.6</v>
      </c>
      <c r="N114" s="34">
        <f t="shared" si="16"/>
        <v>468.9</v>
      </c>
      <c r="O114" s="34">
        <f t="shared" si="16"/>
        <v>99.3</v>
      </c>
      <c r="P114" s="34">
        <f t="shared" si="16"/>
        <v>6.800000000000001</v>
      </c>
      <c r="Q114" s="27" t="s">
        <v>143</v>
      </c>
    </row>
    <row r="115" spans="1:17" ht="12.75" hidden="1">
      <c r="A115" s="7" t="s">
        <v>28</v>
      </c>
      <c r="B115" s="9"/>
      <c r="C115" s="9"/>
      <c r="D115" s="8"/>
      <c r="E115" s="31"/>
      <c r="F115" s="31"/>
      <c r="G115" s="31"/>
      <c r="H115" s="31"/>
      <c r="I115" s="61"/>
      <c r="J115" s="10"/>
      <c r="K115" s="31"/>
      <c r="L115" s="31"/>
      <c r="M115" s="31"/>
      <c r="N115" s="31"/>
      <c r="O115" s="31"/>
      <c r="P115" s="31"/>
      <c r="Q115" s="12"/>
    </row>
    <row r="116" spans="1:17" ht="12.75" hidden="1">
      <c r="A116" s="7" t="s">
        <v>184</v>
      </c>
      <c r="B116" s="8">
        <v>738</v>
      </c>
      <c r="C116" s="9" t="s">
        <v>185</v>
      </c>
      <c r="D116" s="40" t="s">
        <v>182</v>
      </c>
      <c r="E116" s="31">
        <v>3.4</v>
      </c>
      <c r="F116" s="31">
        <v>5</v>
      </c>
      <c r="G116" s="31">
        <v>53</v>
      </c>
      <c r="H116" s="31">
        <v>246</v>
      </c>
      <c r="I116" s="61">
        <v>246</v>
      </c>
      <c r="J116" s="10">
        <v>246</v>
      </c>
      <c r="K116" s="31">
        <v>246</v>
      </c>
      <c r="L116" s="31">
        <v>246</v>
      </c>
      <c r="M116" s="31">
        <v>246</v>
      </c>
      <c r="N116" s="31">
        <v>246</v>
      </c>
      <c r="O116" s="31">
        <v>246</v>
      </c>
      <c r="P116" s="31">
        <v>246</v>
      </c>
      <c r="Q116" s="12"/>
    </row>
    <row r="117" spans="1:17" ht="12.75" hidden="1">
      <c r="A117" s="7" t="s">
        <v>121</v>
      </c>
      <c r="B117" s="8">
        <v>705</v>
      </c>
      <c r="C117" s="9" t="s">
        <v>181</v>
      </c>
      <c r="D117" s="8">
        <v>200</v>
      </c>
      <c r="E117" s="31">
        <v>0.4</v>
      </c>
      <c r="F117" s="31">
        <v>0</v>
      </c>
      <c r="G117" s="31">
        <v>23.6</v>
      </c>
      <c r="H117" s="31">
        <v>106</v>
      </c>
      <c r="I117" s="61">
        <v>106</v>
      </c>
      <c r="J117" s="10">
        <v>106</v>
      </c>
      <c r="K117" s="31">
        <v>106</v>
      </c>
      <c r="L117" s="31">
        <v>106</v>
      </c>
      <c r="M117" s="31">
        <v>106</v>
      </c>
      <c r="N117" s="31">
        <v>106</v>
      </c>
      <c r="O117" s="31">
        <v>106</v>
      </c>
      <c r="P117" s="31">
        <v>106</v>
      </c>
      <c r="Q117" s="12"/>
    </row>
    <row r="118" spans="1:17" s="28" customFormat="1" ht="12.75" hidden="1">
      <c r="A118" s="15"/>
      <c r="B118" s="26" t="s">
        <v>13</v>
      </c>
      <c r="C118" s="26"/>
      <c r="D118" s="26"/>
      <c r="E118" s="34">
        <f>SUM(E116:E117)</f>
        <v>3.8</v>
      </c>
      <c r="F118" s="34">
        <f>SUM(F116:F117)</f>
        <v>5</v>
      </c>
      <c r="G118" s="34">
        <f>SUM(G116:G117)</f>
        <v>76.6</v>
      </c>
      <c r="H118" s="34">
        <f>SUM(H116:H117)</f>
        <v>352</v>
      </c>
      <c r="I118" s="56">
        <f aca="true" t="shared" si="17" ref="I118:P118">SUM(I116:I117)</f>
        <v>352</v>
      </c>
      <c r="J118" s="55">
        <f t="shared" si="17"/>
        <v>352</v>
      </c>
      <c r="K118" s="34">
        <f t="shared" si="17"/>
        <v>352</v>
      </c>
      <c r="L118" s="34">
        <f t="shared" si="17"/>
        <v>352</v>
      </c>
      <c r="M118" s="34">
        <f t="shared" si="17"/>
        <v>352</v>
      </c>
      <c r="N118" s="34">
        <f t="shared" si="17"/>
        <v>352</v>
      </c>
      <c r="O118" s="34">
        <f t="shared" si="17"/>
        <v>352</v>
      </c>
      <c r="P118" s="34">
        <f t="shared" si="17"/>
        <v>352</v>
      </c>
      <c r="Q118" s="27" t="s">
        <v>144</v>
      </c>
    </row>
    <row r="119" spans="1:17" s="28" customFormat="1" ht="16.5" thickBot="1">
      <c r="A119" s="32" t="s">
        <v>19</v>
      </c>
      <c r="B119" s="35"/>
      <c r="C119" s="35"/>
      <c r="D119" s="35"/>
      <c r="E119" s="36">
        <f>E106+E114</f>
        <v>50.10000000000001</v>
      </c>
      <c r="F119" s="36">
        <f>F106+F114</f>
        <v>49</v>
      </c>
      <c r="G119" s="36">
        <f>G106+G114</f>
        <v>230.10000000000002</v>
      </c>
      <c r="H119" s="36">
        <f>H106+H114</f>
        <v>1415.2</v>
      </c>
      <c r="I119" s="62">
        <f aca="true" t="shared" si="18" ref="I119:P119">I106+I114</f>
        <v>0.27</v>
      </c>
      <c r="J119" s="57">
        <f t="shared" si="18"/>
        <v>0.57</v>
      </c>
      <c r="K119" s="36">
        <f t="shared" si="18"/>
        <v>7.07</v>
      </c>
      <c r="L119" s="36">
        <f t="shared" si="18"/>
        <v>29.200000000000003</v>
      </c>
      <c r="M119" s="36">
        <f t="shared" si="18"/>
        <v>390.7</v>
      </c>
      <c r="N119" s="36">
        <f t="shared" si="18"/>
        <v>817.5</v>
      </c>
      <c r="O119" s="36">
        <f t="shared" si="18"/>
        <v>170.3</v>
      </c>
      <c r="P119" s="36">
        <f t="shared" si="18"/>
        <v>9.350000000000001</v>
      </c>
      <c r="Q119" s="37" t="s">
        <v>216</v>
      </c>
    </row>
    <row r="120" spans="1:17" ht="15.75">
      <c r="A120" s="66" t="s">
        <v>65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8"/>
    </row>
    <row r="121" spans="1:17" ht="12.75">
      <c r="A121" s="7" t="s">
        <v>6</v>
      </c>
      <c r="B121" s="9"/>
      <c r="C121" s="9"/>
      <c r="D121" s="9"/>
      <c r="E121" s="31"/>
      <c r="F121" s="31"/>
      <c r="G121" s="31"/>
      <c r="H121" s="31"/>
      <c r="I121" s="50"/>
      <c r="J121" s="50"/>
      <c r="K121" s="53"/>
      <c r="L121" s="50"/>
      <c r="M121" s="50"/>
      <c r="N121" s="50"/>
      <c r="O121" s="50"/>
      <c r="P121" s="50"/>
      <c r="Q121" s="12"/>
    </row>
    <row r="122" spans="1:17" ht="12.75">
      <c r="A122" s="7" t="s">
        <v>186</v>
      </c>
      <c r="B122" s="8">
        <v>366</v>
      </c>
      <c r="C122" s="9" t="s">
        <v>66</v>
      </c>
      <c r="D122" s="8" t="s">
        <v>187</v>
      </c>
      <c r="E122" s="31">
        <v>15</v>
      </c>
      <c r="F122" s="31">
        <v>16.5</v>
      </c>
      <c r="G122" s="31">
        <v>29</v>
      </c>
      <c r="H122" s="31">
        <v>370</v>
      </c>
      <c r="I122" s="50">
        <v>0.27</v>
      </c>
      <c r="J122" s="50">
        <v>0</v>
      </c>
      <c r="K122" s="53">
        <v>0.15</v>
      </c>
      <c r="L122" s="50">
        <v>0</v>
      </c>
      <c r="M122" s="50">
        <v>298</v>
      </c>
      <c r="N122" s="50">
        <v>386.4</v>
      </c>
      <c r="O122" s="50">
        <v>40.2</v>
      </c>
      <c r="P122" s="50">
        <v>0.9</v>
      </c>
      <c r="Q122" s="12"/>
    </row>
    <row r="123" spans="1:17" ht="12.75">
      <c r="A123" s="7" t="s">
        <v>219</v>
      </c>
      <c r="B123" s="8">
        <v>689</v>
      </c>
      <c r="C123" s="9" t="s">
        <v>135</v>
      </c>
      <c r="D123" s="8">
        <v>200</v>
      </c>
      <c r="E123" s="31">
        <v>3</v>
      </c>
      <c r="F123" s="31">
        <v>3.2</v>
      </c>
      <c r="G123" s="31">
        <v>22.8</v>
      </c>
      <c r="H123" s="31">
        <v>133.4</v>
      </c>
      <c r="I123" s="50">
        <v>0.03</v>
      </c>
      <c r="J123" s="50">
        <v>0</v>
      </c>
      <c r="K123" s="53">
        <v>0</v>
      </c>
      <c r="L123" s="50">
        <v>0.3</v>
      </c>
      <c r="M123" s="50">
        <v>130</v>
      </c>
      <c r="N123" s="50">
        <v>85</v>
      </c>
      <c r="O123" s="50">
        <v>10</v>
      </c>
      <c r="P123" s="50">
        <v>0</v>
      </c>
      <c r="Q123" s="12"/>
    </row>
    <row r="124" spans="1:17" ht="12.75">
      <c r="A124" s="7" t="s">
        <v>148</v>
      </c>
      <c r="B124" s="9"/>
      <c r="C124" s="9" t="s">
        <v>38</v>
      </c>
      <c r="D124" s="42" t="s">
        <v>189</v>
      </c>
      <c r="E124" s="31">
        <v>1</v>
      </c>
      <c r="F124" s="31">
        <v>7.7</v>
      </c>
      <c r="G124" s="31">
        <v>14</v>
      </c>
      <c r="H124" s="31">
        <v>80</v>
      </c>
      <c r="I124" s="50">
        <v>0.05</v>
      </c>
      <c r="J124" s="50">
        <v>0</v>
      </c>
      <c r="K124" s="53">
        <v>0.24</v>
      </c>
      <c r="L124" s="50">
        <v>0</v>
      </c>
      <c r="M124" s="50">
        <v>18.5</v>
      </c>
      <c r="N124" s="50">
        <v>21.3</v>
      </c>
      <c r="O124" s="50">
        <v>2.8</v>
      </c>
      <c r="P124" s="50">
        <v>0.2</v>
      </c>
      <c r="Q124" s="12"/>
    </row>
    <row r="125" spans="1:17" s="28" customFormat="1" ht="12.75">
      <c r="A125" s="15"/>
      <c r="B125" s="26" t="s">
        <v>13</v>
      </c>
      <c r="C125" s="26"/>
      <c r="D125" s="26"/>
      <c r="E125" s="34">
        <f>SUM(E122:E124)</f>
        <v>19</v>
      </c>
      <c r="F125" s="34">
        <f>SUM(F122:F124)</f>
        <v>27.4</v>
      </c>
      <c r="G125" s="34">
        <f>SUM(G122:G124)</f>
        <v>65.8</v>
      </c>
      <c r="H125" s="34">
        <f>SUM(H122:H124)</f>
        <v>583.4</v>
      </c>
      <c r="I125" s="34">
        <f aca="true" t="shared" si="19" ref="I125:P125">SUM(I122:I124)</f>
        <v>0.35000000000000003</v>
      </c>
      <c r="J125" s="34">
        <f t="shared" si="19"/>
        <v>0</v>
      </c>
      <c r="K125" s="55">
        <f t="shared" si="19"/>
        <v>0.39</v>
      </c>
      <c r="L125" s="34">
        <f t="shared" si="19"/>
        <v>0.3</v>
      </c>
      <c r="M125" s="34">
        <f t="shared" si="19"/>
        <v>446.5</v>
      </c>
      <c r="N125" s="34">
        <f t="shared" si="19"/>
        <v>492.7</v>
      </c>
      <c r="O125" s="34">
        <f t="shared" si="19"/>
        <v>53</v>
      </c>
      <c r="P125" s="34">
        <f t="shared" si="19"/>
        <v>1.1</v>
      </c>
      <c r="Q125" s="27" t="s">
        <v>139</v>
      </c>
    </row>
    <row r="126" spans="1:17" ht="12.75">
      <c r="A126" s="7" t="s">
        <v>14</v>
      </c>
      <c r="B126" s="9"/>
      <c r="C126" s="9"/>
      <c r="D126" s="9"/>
      <c r="E126" s="31"/>
      <c r="F126" s="31"/>
      <c r="G126" s="31"/>
      <c r="H126" s="31"/>
      <c r="I126" s="50"/>
      <c r="J126" s="53"/>
      <c r="K126" s="53"/>
      <c r="L126" s="50"/>
      <c r="M126" s="50"/>
      <c r="N126" s="50"/>
      <c r="O126" s="53"/>
      <c r="P126" s="50"/>
      <c r="Q126" s="12"/>
    </row>
    <row r="127" spans="1:17" ht="12.75">
      <c r="A127" s="7" t="s">
        <v>115</v>
      </c>
      <c r="B127" s="8">
        <v>29</v>
      </c>
      <c r="C127" s="9" t="s">
        <v>68</v>
      </c>
      <c r="D127" s="8">
        <v>45</v>
      </c>
      <c r="E127" s="31">
        <v>0.6</v>
      </c>
      <c r="F127" s="31">
        <v>4.5</v>
      </c>
      <c r="G127" s="31">
        <v>6.8</v>
      </c>
      <c r="H127" s="31">
        <v>72</v>
      </c>
      <c r="I127" s="50">
        <v>0</v>
      </c>
      <c r="J127" s="50">
        <v>0</v>
      </c>
      <c r="K127" s="50">
        <v>1.4</v>
      </c>
      <c r="L127" s="50">
        <v>4.2</v>
      </c>
      <c r="M127" s="50">
        <v>17</v>
      </c>
      <c r="N127" s="50">
        <v>17.1</v>
      </c>
      <c r="O127" s="50">
        <v>9</v>
      </c>
      <c r="P127" s="50">
        <v>0.5</v>
      </c>
      <c r="Q127" s="16"/>
    </row>
    <row r="128" spans="1:17" ht="12.75">
      <c r="A128" s="7" t="s">
        <v>69</v>
      </c>
      <c r="B128" s="8">
        <v>135</v>
      </c>
      <c r="C128" s="9" t="s">
        <v>70</v>
      </c>
      <c r="D128" s="8">
        <v>200</v>
      </c>
      <c r="E128" s="31">
        <v>6</v>
      </c>
      <c r="F128" s="31">
        <v>4</v>
      </c>
      <c r="G128" s="31">
        <v>13.4</v>
      </c>
      <c r="H128" s="31">
        <v>91</v>
      </c>
      <c r="I128" s="53">
        <v>0.06</v>
      </c>
      <c r="J128" s="53">
        <v>0.08</v>
      </c>
      <c r="K128" s="50">
        <v>0.5</v>
      </c>
      <c r="L128" s="50">
        <v>3.8</v>
      </c>
      <c r="M128" s="50">
        <v>27.7</v>
      </c>
      <c r="N128" s="50">
        <v>88.5</v>
      </c>
      <c r="O128" s="50">
        <v>22</v>
      </c>
      <c r="P128" s="50">
        <v>1</v>
      </c>
      <c r="Q128" s="12"/>
    </row>
    <row r="129" spans="1:17" ht="12.75">
      <c r="A129" s="7" t="s">
        <v>99</v>
      </c>
      <c r="B129" s="8">
        <v>456</v>
      </c>
      <c r="C129" s="9" t="s">
        <v>100</v>
      </c>
      <c r="D129" s="8" t="s">
        <v>21</v>
      </c>
      <c r="E129" s="31">
        <v>11.4</v>
      </c>
      <c r="F129" s="31">
        <v>11.6</v>
      </c>
      <c r="G129" s="31">
        <v>11.4</v>
      </c>
      <c r="H129" s="31">
        <v>205.4</v>
      </c>
      <c r="I129" s="53">
        <v>0.08</v>
      </c>
      <c r="J129" s="50">
        <v>0</v>
      </c>
      <c r="K129" s="50">
        <v>2.7</v>
      </c>
      <c r="L129" s="50">
        <v>3.8</v>
      </c>
      <c r="M129" s="50">
        <v>45.4</v>
      </c>
      <c r="N129" s="50">
        <v>155</v>
      </c>
      <c r="O129" s="53">
        <v>22.7</v>
      </c>
      <c r="P129" s="50">
        <v>1.2</v>
      </c>
      <c r="Q129" s="12"/>
    </row>
    <row r="130" spans="1:17" ht="12.75">
      <c r="A130" s="7" t="s">
        <v>101</v>
      </c>
      <c r="B130" s="8">
        <v>516</v>
      </c>
      <c r="C130" s="9" t="s">
        <v>38</v>
      </c>
      <c r="D130" s="8">
        <v>150</v>
      </c>
      <c r="E130" s="31">
        <v>5.5</v>
      </c>
      <c r="F130" s="31">
        <v>4</v>
      </c>
      <c r="G130" s="31">
        <v>36</v>
      </c>
      <c r="H130" s="31">
        <v>205</v>
      </c>
      <c r="I130" s="53">
        <v>0.07</v>
      </c>
      <c r="J130" s="53">
        <v>0.16</v>
      </c>
      <c r="K130" s="50">
        <v>0.6</v>
      </c>
      <c r="L130" s="50">
        <v>0</v>
      </c>
      <c r="M130" s="50">
        <v>10.9</v>
      </c>
      <c r="N130" s="50">
        <v>46</v>
      </c>
      <c r="O130" s="53">
        <v>8.1</v>
      </c>
      <c r="P130" s="50">
        <v>0.7</v>
      </c>
      <c r="Q130" s="12"/>
    </row>
    <row r="131" spans="1:17" ht="12.75">
      <c r="A131" s="7" t="s">
        <v>71</v>
      </c>
      <c r="B131" s="8">
        <v>639</v>
      </c>
      <c r="C131" s="9" t="s">
        <v>72</v>
      </c>
      <c r="D131" s="8">
        <v>200</v>
      </c>
      <c r="E131" s="31">
        <v>0</v>
      </c>
      <c r="F131" s="31">
        <v>0</v>
      </c>
      <c r="G131" s="31">
        <v>29</v>
      </c>
      <c r="H131" s="31">
        <v>105</v>
      </c>
      <c r="I131" s="50">
        <v>0</v>
      </c>
      <c r="J131" s="50">
        <v>0</v>
      </c>
      <c r="K131" s="50">
        <v>0</v>
      </c>
      <c r="L131" s="50">
        <v>0.8</v>
      </c>
      <c r="M131" s="50">
        <v>11.3</v>
      </c>
      <c r="N131" s="50">
        <v>29.2</v>
      </c>
      <c r="O131" s="50">
        <v>3</v>
      </c>
      <c r="P131" s="50">
        <v>0.5</v>
      </c>
      <c r="Q131" s="12"/>
    </row>
    <row r="132" spans="1:17" ht="12.75">
      <c r="A132" s="7" t="s">
        <v>107</v>
      </c>
      <c r="B132" s="9"/>
      <c r="C132" s="9" t="s">
        <v>18</v>
      </c>
      <c r="D132" s="8">
        <v>60</v>
      </c>
      <c r="E132" s="31">
        <v>3</v>
      </c>
      <c r="F132" s="31">
        <v>0.6</v>
      </c>
      <c r="G132" s="31">
        <v>32</v>
      </c>
      <c r="H132" s="31">
        <v>141</v>
      </c>
      <c r="I132" s="50">
        <v>0</v>
      </c>
      <c r="J132" s="53">
        <v>0.15</v>
      </c>
      <c r="K132" s="53">
        <v>0.48</v>
      </c>
      <c r="L132" s="50">
        <v>0</v>
      </c>
      <c r="M132" s="50">
        <v>56.6</v>
      </c>
      <c r="N132" s="50">
        <v>97.3</v>
      </c>
      <c r="O132" s="53">
        <v>8.4</v>
      </c>
      <c r="P132" s="50">
        <v>0.6</v>
      </c>
      <c r="Q132" s="12"/>
    </row>
    <row r="133" spans="1:17" s="28" customFormat="1" ht="12.75">
      <c r="A133" s="15"/>
      <c r="B133" s="26" t="s">
        <v>13</v>
      </c>
      <c r="C133" s="26"/>
      <c r="D133" s="26"/>
      <c r="E133" s="34">
        <f>SUM(E127:E132)</f>
        <v>26.5</v>
      </c>
      <c r="F133" s="34">
        <f>SUM(F127:F132)</f>
        <v>24.700000000000003</v>
      </c>
      <c r="G133" s="34">
        <f>SUM(G127:G132)</f>
        <v>128.6</v>
      </c>
      <c r="H133" s="34">
        <f>SUM(H127:H132)</f>
        <v>819.4</v>
      </c>
      <c r="I133" s="55">
        <f aca="true" t="shared" si="20" ref="I133:P133">SUM(I127:I132)</f>
        <v>0.21000000000000002</v>
      </c>
      <c r="J133" s="55">
        <f t="shared" si="20"/>
        <v>0.39</v>
      </c>
      <c r="K133" s="55">
        <f t="shared" si="20"/>
        <v>5.68</v>
      </c>
      <c r="L133" s="34">
        <f t="shared" si="20"/>
        <v>12.600000000000001</v>
      </c>
      <c r="M133" s="34">
        <f t="shared" si="20"/>
        <v>168.9</v>
      </c>
      <c r="N133" s="34">
        <f t="shared" si="20"/>
        <v>433.1</v>
      </c>
      <c r="O133" s="55">
        <f t="shared" si="20"/>
        <v>73.20000000000002</v>
      </c>
      <c r="P133" s="34">
        <f t="shared" si="20"/>
        <v>4.5</v>
      </c>
      <c r="Q133" s="27" t="s">
        <v>143</v>
      </c>
    </row>
    <row r="134" spans="1:17" ht="12.75" hidden="1">
      <c r="A134" s="7" t="s">
        <v>28</v>
      </c>
      <c r="B134" s="9"/>
      <c r="C134" s="9"/>
      <c r="D134" s="9"/>
      <c r="E134" s="31"/>
      <c r="F134" s="31"/>
      <c r="G134" s="31"/>
      <c r="H134" s="31"/>
      <c r="I134" s="10"/>
      <c r="J134" s="10"/>
      <c r="K134" s="10"/>
      <c r="L134" s="31"/>
      <c r="M134" s="31"/>
      <c r="N134" s="31"/>
      <c r="O134" s="10"/>
      <c r="P134" s="10"/>
      <c r="Q134" s="12"/>
    </row>
    <row r="135" spans="1:17" ht="12.75" hidden="1">
      <c r="A135" s="7" t="s">
        <v>191</v>
      </c>
      <c r="B135" s="8">
        <v>772</v>
      </c>
      <c r="C135" s="9" t="s">
        <v>38</v>
      </c>
      <c r="D135" s="8">
        <v>60</v>
      </c>
      <c r="E135" s="31">
        <v>4</v>
      </c>
      <c r="F135" s="31">
        <v>9</v>
      </c>
      <c r="G135" s="31">
        <v>38.4</v>
      </c>
      <c r="H135" s="31">
        <v>273.6</v>
      </c>
      <c r="I135" s="10">
        <v>273.6</v>
      </c>
      <c r="J135" s="10">
        <v>273.6</v>
      </c>
      <c r="K135" s="10">
        <v>273.6</v>
      </c>
      <c r="L135" s="31">
        <v>273.6</v>
      </c>
      <c r="M135" s="31">
        <v>273.6</v>
      </c>
      <c r="N135" s="31">
        <v>273.6</v>
      </c>
      <c r="O135" s="10">
        <v>273.6</v>
      </c>
      <c r="P135" s="10">
        <v>273.6</v>
      </c>
      <c r="Q135" s="12"/>
    </row>
    <row r="136" spans="1:17" ht="12.75" hidden="1">
      <c r="A136" s="7" t="s">
        <v>190</v>
      </c>
      <c r="B136" s="8">
        <v>697</v>
      </c>
      <c r="C136" s="9" t="s">
        <v>133</v>
      </c>
      <c r="D136" s="8">
        <v>200</v>
      </c>
      <c r="E136" s="31">
        <v>0</v>
      </c>
      <c r="F136" s="31">
        <v>0</v>
      </c>
      <c r="G136" s="31">
        <v>8</v>
      </c>
      <c r="H136" s="31">
        <v>32</v>
      </c>
      <c r="I136" s="10">
        <v>32</v>
      </c>
      <c r="J136" s="10">
        <v>32</v>
      </c>
      <c r="K136" s="10">
        <v>32</v>
      </c>
      <c r="L136" s="31">
        <v>32</v>
      </c>
      <c r="M136" s="31">
        <v>32</v>
      </c>
      <c r="N136" s="31">
        <v>32</v>
      </c>
      <c r="O136" s="10">
        <v>32</v>
      </c>
      <c r="P136" s="10">
        <v>32</v>
      </c>
      <c r="Q136" s="12"/>
    </row>
    <row r="137" spans="1:17" ht="12.75" hidden="1">
      <c r="A137" s="7" t="s">
        <v>118</v>
      </c>
      <c r="B137" s="8"/>
      <c r="C137" s="9" t="s">
        <v>58</v>
      </c>
      <c r="D137" s="8">
        <v>100</v>
      </c>
      <c r="E137" s="31">
        <v>0</v>
      </c>
      <c r="F137" s="31">
        <v>0</v>
      </c>
      <c r="G137" s="31">
        <v>9.8</v>
      </c>
      <c r="H137" s="31">
        <v>47</v>
      </c>
      <c r="I137" s="10">
        <v>47</v>
      </c>
      <c r="J137" s="10">
        <v>47</v>
      </c>
      <c r="K137" s="10">
        <v>47</v>
      </c>
      <c r="L137" s="31">
        <v>47</v>
      </c>
      <c r="M137" s="31">
        <v>47</v>
      </c>
      <c r="N137" s="31">
        <v>47</v>
      </c>
      <c r="O137" s="10">
        <v>47</v>
      </c>
      <c r="P137" s="10">
        <v>47</v>
      </c>
      <c r="Q137" s="12"/>
    </row>
    <row r="138" spans="1:17" s="28" customFormat="1" ht="12.75" hidden="1">
      <c r="A138" s="15"/>
      <c r="B138" s="26" t="s">
        <v>13</v>
      </c>
      <c r="C138" s="26"/>
      <c r="D138" s="26"/>
      <c r="E138" s="34">
        <f>SUM(E135:E137)</f>
        <v>4</v>
      </c>
      <c r="F138" s="34">
        <f>SUM(F135:F137)</f>
        <v>9</v>
      </c>
      <c r="G138" s="34">
        <f>SUM(G135:G137)</f>
        <v>56.2</v>
      </c>
      <c r="H138" s="34">
        <f>SUM(H135:H137)</f>
        <v>352.6</v>
      </c>
      <c r="I138" s="55">
        <f aca="true" t="shared" si="21" ref="I138:P138">SUM(I135:I137)</f>
        <v>352.6</v>
      </c>
      <c r="J138" s="55">
        <f t="shared" si="21"/>
        <v>352.6</v>
      </c>
      <c r="K138" s="55">
        <f t="shared" si="21"/>
        <v>352.6</v>
      </c>
      <c r="L138" s="34">
        <f t="shared" si="21"/>
        <v>352.6</v>
      </c>
      <c r="M138" s="34">
        <f t="shared" si="21"/>
        <v>352.6</v>
      </c>
      <c r="N138" s="34">
        <f t="shared" si="21"/>
        <v>352.6</v>
      </c>
      <c r="O138" s="55">
        <f t="shared" si="21"/>
        <v>352.6</v>
      </c>
      <c r="P138" s="55">
        <f t="shared" si="21"/>
        <v>352.6</v>
      </c>
      <c r="Q138" s="27" t="s">
        <v>144</v>
      </c>
    </row>
    <row r="139" spans="1:17" s="28" customFormat="1" ht="16.5" thickBot="1">
      <c r="A139" s="32" t="s">
        <v>19</v>
      </c>
      <c r="B139" s="35"/>
      <c r="C139" s="35"/>
      <c r="D139" s="35"/>
      <c r="E139" s="36">
        <f>E125+E133</f>
        <v>45.5</v>
      </c>
      <c r="F139" s="36">
        <f>F125+F133</f>
        <v>52.1</v>
      </c>
      <c r="G139" s="36">
        <f>G125+G133</f>
        <v>194.39999999999998</v>
      </c>
      <c r="H139" s="36">
        <f>H125+H133</f>
        <v>1402.8</v>
      </c>
      <c r="I139" s="57">
        <f aca="true" t="shared" si="22" ref="I139:P139">I125+I133</f>
        <v>0.56</v>
      </c>
      <c r="J139" s="57">
        <f t="shared" si="22"/>
        <v>0.39</v>
      </c>
      <c r="K139" s="57">
        <f t="shared" si="22"/>
        <v>6.069999999999999</v>
      </c>
      <c r="L139" s="36">
        <f t="shared" si="22"/>
        <v>12.900000000000002</v>
      </c>
      <c r="M139" s="36">
        <f t="shared" si="22"/>
        <v>615.4</v>
      </c>
      <c r="N139" s="36">
        <f t="shared" si="22"/>
        <v>925.8</v>
      </c>
      <c r="O139" s="57">
        <f t="shared" si="22"/>
        <v>126.20000000000002</v>
      </c>
      <c r="P139" s="57">
        <f t="shared" si="22"/>
        <v>5.6</v>
      </c>
      <c r="Q139" s="37" t="s">
        <v>216</v>
      </c>
    </row>
    <row r="140" spans="1:17" ht="15.75">
      <c r="A140" s="66" t="s">
        <v>74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8"/>
    </row>
    <row r="141" spans="1:17" ht="12.75">
      <c r="A141" s="7" t="s">
        <v>6</v>
      </c>
      <c r="B141" s="9"/>
      <c r="C141" s="9"/>
      <c r="D141" s="9"/>
      <c r="E141" s="31"/>
      <c r="F141" s="31"/>
      <c r="G141" s="31"/>
      <c r="H141" s="31"/>
      <c r="I141" s="50"/>
      <c r="J141" s="50"/>
      <c r="K141" s="50"/>
      <c r="L141" s="50"/>
      <c r="M141" s="50"/>
      <c r="N141" s="50"/>
      <c r="O141" s="50"/>
      <c r="P141" s="50"/>
      <c r="Q141" s="12"/>
    </row>
    <row r="142" spans="1:17" ht="12.75">
      <c r="A142" s="7" t="s">
        <v>192</v>
      </c>
      <c r="B142" s="8">
        <v>431</v>
      </c>
      <c r="C142" s="9" t="s">
        <v>193</v>
      </c>
      <c r="D142" s="8" t="s">
        <v>126</v>
      </c>
      <c r="E142" s="31">
        <v>11</v>
      </c>
      <c r="F142" s="31">
        <v>12.1</v>
      </c>
      <c r="G142" s="31">
        <v>5.1</v>
      </c>
      <c r="H142" s="31">
        <v>220.4</v>
      </c>
      <c r="I142" s="53">
        <v>0.16</v>
      </c>
      <c r="J142" s="53">
        <v>0.25</v>
      </c>
      <c r="K142" s="50">
        <v>1.6</v>
      </c>
      <c r="L142" s="50">
        <v>30.6</v>
      </c>
      <c r="M142" s="50">
        <v>38.7</v>
      </c>
      <c r="N142" s="50">
        <v>314</v>
      </c>
      <c r="O142" s="50">
        <v>18.8</v>
      </c>
      <c r="P142" s="50">
        <v>2.7</v>
      </c>
      <c r="Q142" s="12"/>
    </row>
    <row r="143" spans="1:17" ht="12.75">
      <c r="A143" s="7" t="s">
        <v>111</v>
      </c>
      <c r="B143" s="8">
        <v>297</v>
      </c>
      <c r="C143" s="9" t="s">
        <v>257</v>
      </c>
      <c r="D143" s="8">
        <v>150</v>
      </c>
      <c r="E143" s="31">
        <v>4.8</v>
      </c>
      <c r="F143" s="31">
        <v>5</v>
      </c>
      <c r="G143" s="31">
        <v>21.5</v>
      </c>
      <c r="H143" s="31">
        <v>150</v>
      </c>
      <c r="I143" s="53">
        <v>0.09</v>
      </c>
      <c r="J143" s="53">
        <v>0.16</v>
      </c>
      <c r="K143" s="50">
        <v>2.1</v>
      </c>
      <c r="L143" s="50">
        <v>0</v>
      </c>
      <c r="M143" s="50">
        <v>60.8</v>
      </c>
      <c r="N143" s="50">
        <v>217.3</v>
      </c>
      <c r="O143" s="50">
        <v>15.5</v>
      </c>
      <c r="P143" s="50">
        <v>2.5</v>
      </c>
      <c r="Q143" s="12"/>
    </row>
    <row r="144" spans="1:17" ht="12.75">
      <c r="A144" s="7" t="s">
        <v>34</v>
      </c>
      <c r="B144" s="8">
        <v>630</v>
      </c>
      <c r="C144" s="9" t="s">
        <v>33</v>
      </c>
      <c r="D144" s="8">
        <v>200</v>
      </c>
      <c r="E144" s="31">
        <v>1.6</v>
      </c>
      <c r="F144" s="31">
        <v>1.6</v>
      </c>
      <c r="G144" s="31">
        <v>17.3</v>
      </c>
      <c r="H144" s="31">
        <v>83</v>
      </c>
      <c r="I144" s="53">
        <v>0.03</v>
      </c>
      <c r="J144" s="50">
        <v>0</v>
      </c>
      <c r="K144" s="50">
        <v>0</v>
      </c>
      <c r="L144" s="50">
        <v>0.7</v>
      </c>
      <c r="M144" s="50">
        <v>126</v>
      </c>
      <c r="N144" s="50">
        <v>51</v>
      </c>
      <c r="O144" s="50">
        <v>8.5</v>
      </c>
      <c r="P144" s="50">
        <v>0</v>
      </c>
      <c r="Q144" s="12"/>
    </row>
    <row r="145" spans="1:17" ht="12.75">
      <c r="A145" s="7" t="s">
        <v>11</v>
      </c>
      <c r="B145" s="8"/>
      <c r="C145" s="9" t="s">
        <v>59</v>
      </c>
      <c r="D145" s="8">
        <v>10</v>
      </c>
      <c r="E145" s="31">
        <v>2.3</v>
      </c>
      <c r="F145" s="31">
        <v>3</v>
      </c>
      <c r="G145" s="31">
        <v>0</v>
      </c>
      <c r="H145" s="31">
        <v>36.4</v>
      </c>
      <c r="I145" s="53">
        <v>0.09</v>
      </c>
      <c r="J145" s="50">
        <v>0</v>
      </c>
      <c r="K145" s="50">
        <v>0</v>
      </c>
      <c r="L145" s="50">
        <v>0</v>
      </c>
      <c r="M145" s="50">
        <v>205</v>
      </c>
      <c r="N145" s="50">
        <v>50</v>
      </c>
      <c r="O145" s="50">
        <v>3.2</v>
      </c>
      <c r="P145" s="50">
        <v>0.1</v>
      </c>
      <c r="Q145" s="12"/>
    </row>
    <row r="146" spans="1:17" ht="12.75">
      <c r="A146" s="7" t="s">
        <v>24</v>
      </c>
      <c r="B146" s="9"/>
      <c r="C146" s="9" t="s">
        <v>18</v>
      </c>
      <c r="D146" s="8">
        <v>40</v>
      </c>
      <c r="E146" s="31">
        <v>2</v>
      </c>
      <c r="F146" s="31">
        <v>0.4</v>
      </c>
      <c r="G146" s="31">
        <v>21.3</v>
      </c>
      <c r="H146" s="31">
        <v>94</v>
      </c>
      <c r="I146" s="50">
        <v>0</v>
      </c>
      <c r="J146" s="50">
        <v>0</v>
      </c>
      <c r="K146" s="53">
        <v>0.32</v>
      </c>
      <c r="L146" s="50">
        <v>0</v>
      </c>
      <c r="M146" s="50">
        <v>37.7</v>
      </c>
      <c r="N146" s="50">
        <v>42.4</v>
      </c>
      <c r="O146" s="50">
        <v>5.6</v>
      </c>
      <c r="P146" s="50">
        <v>0.4</v>
      </c>
      <c r="Q146" s="12"/>
    </row>
    <row r="147" spans="1:17" s="28" customFormat="1" ht="12.75">
      <c r="A147" s="15"/>
      <c r="B147" s="26" t="s">
        <v>13</v>
      </c>
      <c r="C147" s="26"/>
      <c r="D147" s="26"/>
      <c r="E147" s="34">
        <f>SUM(E142:E146)</f>
        <v>21.700000000000003</v>
      </c>
      <c r="F147" s="34">
        <f>SUM(F142:F146)</f>
        <v>22.1</v>
      </c>
      <c r="G147" s="34">
        <f>SUM(G142:G146)</f>
        <v>65.2</v>
      </c>
      <c r="H147" s="34">
        <f>SUM(H142:H146)</f>
        <v>583.8</v>
      </c>
      <c r="I147" s="34">
        <f aca="true" t="shared" si="23" ref="I147:P147">SUM(I142:I146)</f>
        <v>0.37</v>
      </c>
      <c r="J147" s="34">
        <f t="shared" si="23"/>
        <v>0.41000000000000003</v>
      </c>
      <c r="K147" s="34">
        <f t="shared" si="23"/>
        <v>4.0200000000000005</v>
      </c>
      <c r="L147" s="34">
        <f t="shared" si="23"/>
        <v>31.3</v>
      </c>
      <c r="M147" s="34">
        <f t="shared" si="23"/>
        <v>468.2</v>
      </c>
      <c r="N147" s="34">
        <f t="shared" si="23"/>
        <v>674.6999999999999</v>
      </c>
      <c r="O147" s="34">
        <f t="shared" si="23"/>
        <v>51.6</v>
      </c>
      <c r="P147" s="34">
        <f t="shared" si="23"/>
        <v>5.7</v>
      </c>
      <c r="Q147" s="27" t="s">
        <v>139</v>
      </c>
    </row>
    <row r="148" spans="1:17" ht="12.75">
      <c r="A148" s="7" t="s">
        <v>14</v>
      </c>
      <c r="B148" s="9"/>
      <c r="C148" s="9"/>
      <c r="D148" s="9"/>
      <c r="E148" s="31"/>
      <c r="F148" s="31"/>
      <c r="G148" s="31"/>
      <c r="H148" s="31"/>
      <c r="I148" s="50"/>
      <c r="J148" s="50"/>
      <c r="K148" s="50"/>
      <c r="L148" s="50"/>
      <c r="M148" s="50"/>
      <c r="N148" s="50"/>
      <c r="O148" s="50"/>
      <c r="P148" s="50"/>
      <c r="Q148" s="12"/>
    </row>
    <row r="149" spans="1:17" ht="12.75">
      <c r="A149" s="7" t="s">
        <v>195</v>
      </c>
      <c r="B149" s="8">
        <v>85</v>
      </c>
      <c r="C149" s="9" t="s">
        <v>196</v>
      </c>
      <c r="D149" s="8">
        <v>50</v>
      </c>
      <c r="E149" s="31">
        <v>2</v>
      </c>
      <c r="F149" s="31">
        <v>4.3</v>
      </c>
      <c r="G149" s="31">
        <v>7.5</v>
      </c>
      <c r="H149" s="31">
        <v>80</v>
      </c>
      <c r="I149" s="53">
        <v>0.07</v>
      </c>
      <c r="J149" s="50">
        <v>0.1</v>
      </c>
      <c r="K149" s="53">
        <v>2.05</v>
      </c>
      <c r="L149" s="50">
        <v>2.9</v>
      </c>
      <c r="M149" s="50">
        <v>12.5</v>
      </c>
      <c r="N149" s="50">
        <v>60</v>
      </c>
      <c r="O149" s="50">
        <v>17</v>
      </c>
      <c r="P149" s="50">
        <v>0.1</v>
      </c>
      <c r="Q149" s="12"/>
    </row>
    <row r="150" spans="1:17" ht="12.75">
      <c r="A150" s="7" t="s">
        <v>75</v>
      </c>
      <c r="B150" s="8">
        <v>148</v>
      </c>
      <c r="C150" s="9" t="s">
        <v>208</v>
      </c>
      <c r="D150" s="8">
        <v>200</v>
      </c>
      <c r="E150" s="31">
        <v>5.8</v>
      </c>
      <c r="F150" s="31">
        <v>5.2</v>
      </c>
      <c r="G150" s="31">
        <v>13.4</v>
      </c>
      <c r="H150" s="31">
        <v>138</v>
      </c>
      <c r="I150" s="53">
        <v>0.05</v>
      </c>
      <c r="J150" s="50">
        <v>0.4</v>
      </c>
      <c r="K150" s="50">
        <v>0.3</v>
      </c>
      <c r="L150" s="50">
        <v>1.5</v>
      </c>
      <c r="M150" s="50">
        <v>14.6</v>
      </c>
      <c r="N150" s="50">
        <v>60.7</v>
      </c>
      <c r="O150" s="50">
        <v>9.8</v>
      </c>
      <c r="P150" s="50">
        <v>0.5</v>
      </c>
      <c r="Q150" s="12"/>
    </row>
    <row r="151" spans="1:17" ht="12.75">
      <c r="A151" s="7" t="s">
        <v>76</v>
      </c>
      <c r="B151" s="8">
        <v>436</v>
      </c>
      <c r="C151" s="9" t="s">
        <v>102</v>
      </c>
      <c r="D151" s="8" t="s">
        <v>77</v>
      </c>
      <c r="E151" s="31">
        <v>16</v>
      </c>
      <c r="F151" s="31">
        <v>9.5</v>
      </c>
      <c r="G151" s="31">
        <v>27.4</v>
      </c>
      <c r="H151" s="31">
        <v>312</v>
      </c>
      <c r="I151" s="50">
        <v>0</v>
      </c>
      <c r="J151" s="53">
        <v>0.25</v>
      </c>
      <c r="K151" s="50">
        <v>1</v>
      </c>
      <c r="L151" s="50">
        <v>16.3</v>
      </c>
      <c r="M151" s="50">
        <v>119.2</v>
      </c>
      <c r="N151" s="50">
        <v>385</v>
      </c>
      <c r="O151" s="50">
        <v>57.8</v>
      </c>
      <c r="P151" s="50">
        <v>2.1</v>
      </c>
      <c r="Q151" s="12"/>
    </row>
    <row r="152" spans="1:17" ht="12.75">
      <c r="A152" s="7" t="s">
        <v>26</v>
      </c>
      <c r="B152" s="8">
        <v>648</v>
      </c>
      <c r="C152" s="9" t="s">
        <v>27</v>
      </c>
      <c r="D152" s="8">
        <v>200</v>
      </c>
      <c r="E152" s="31">
        <v>0</v>
      </c>
      <c r="F152" s="31">
        <v>0</v>
      </c>
      <c r="G152" s="31">
        <v>29</v>
      </c>
      <c r="H152" s="31">
        <v>121.5</v>
      </c>
      <c r="I152" s="50">
        <v>0</v>
      </c>
      <c r="J152" s="50">
        <v>0</v>
      </c>
      <c r="K152" s="50">
        <v>0</v>
      </c>
      <c r="L152" s="50">
        <v>0</v>
      </c>
      <c r="M152" s="50">
        <v>0.7</v>
      </c>
      <c r="N152" s="50">
        <v>1.9</v>
      </c>
      <c r="O152" s="50">
        <v>0.3</v>
      </c>
      <c r="P152" s="50">
        <v>0.1</v>
      </c>
      <c r="Q152" s="12"/>
    </row>
    <row r="153" spans="1:17" ht="12.75">
      <c r="A153" s="7" t="s">
        <v>107</v>
      </c>
      <c r="B153" s="9"/>
      <c r="C153" s="9" t="s">
        <v>18</v>
      </c>
      <c r="D153" s="8">
        <v>70</v>
      </c>
      <c r="E153" s="31">
        <v>3.5</v>
      </c>
      <c r="F153" s="31">
        <v>0.7</v>
      </c>
      <c r="G153" s="31">
        <v>37</v>
      </c>
      <c r="H153" s="31">
        <v>164.5</v>
      </c>
      <c r="I153" s="50">
        <v>0</v>
      </c>
      <c r="J153" s="53">
        <v>0.15</v>
      </c>
      <c r="K153" s="53">
        <v>0.56</v>
      </c>
      <c r="L153" s="50">
        <v>0</v>
      </c>
      <c r="M153" s="50">
        <v>66</v>
      </c>
      <c r="N153" s="50">
        <v>114</v>
      </c>
      <c r="O153" s="50">
        <v>10</v>
      </c>
      <c r="P153" s="50">
        <v>0.7</v>
      </c>
      <c r="Q153" s="12"/>
    </row>
    <row r="154" spans="1:17" s="28" customFormat="1" ht="12.75">
      <c r="A154" s="15"/>
      <c r="B154" s="26" t="s">
        <v>13</v>
      </c>
      <c r="C154" s="26"/>
      <c r="D154" s="26"/>
      <c r="E154" s="34">
        <f>SUM(E149:E153)</f>
        <v>27.3</v>
      </c>
      <c r="F154" s="34">
        <f>SUM(F149:F153)</f>
        <v>19.7</v>
      </c>
      <c r="G154" s="34">
        <f>SUM(G149:G153)</f>
        <v>114.3</v>
      </c>
      <c r="H154" s="34">
        <f>SUM(H149:H153)</f>
        <v>816</v>
      </c>
      <c r="I154" s="34">
        <f aca="true" t="shared" si="24" ref="I154:P154">SUM(I149:I153)</f>
        <v>0.12000000000000001</v>
      </c>
      <c r="J154" s="34">
        <f t="shared" si="24"/>
        <v>0.9</v>
      </c>
      <c r="K154" s="34">
        <f t="shared" si="24"/>
        <v>3.9099999999999997</v>
      </c>
      <c r="L154" s="34">
        <f t="shared" si="24"/>
        <v>20.700000000000003</v>
      </c>
      <c r="M154" s="34">
        <f t="shared" si="24"/>
        <v>213</v>
      </c>
      <c r="N154" s="34">
        <f t="shared" si="24"/>
        <v>621.5999999999999</v>
      </c>
      <c r="O154" s="34">
        <f t="shared" si="24"/>
        <v>94.89999999999999</v>
      </c>
      <c r="P154" s="34">
        <f t="shared" si="24"/>
        <v>3.5</v>
      </c>
      <c r="Q154" s="27" t="s">
        <v>143</v>
      </c>
    </row>
    <row r="155" spans="1:17" ht="12.75" hidden="1">
      <c r="A155" s="7" t="s">
        <v>28</v>
      </c>
      <c r="B155" s="9"/>
      <c r="C155" s="9"/>
      <c r="D155" s="9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12"/>
    </row>
    <row r="156" spans="1:17" ht="12.75" hidden="1">
      <c r="A156" s="7" t="s">
        <v>82</v>
      </c>
      <c r="B156" s="8">
        <v>769</v>
      </c>
      <c r="C156" s="9" t="s">
        <v>9</v>
      </c>
      <c r="D156" s="8">
        <v>60</v>
      </c>
      <c r="E156" s="31">
        <v>4.5</v>
      </c>
      <c r="F156" s="31">
        <v>8</v>
      </c>
      <c r="G156" s="31">
        <v>36.5</v>
      </c>
      <c r="H156" s="31">
        <v>236.4</v>
      </c>
      <c r="I156" s="31">
        <v>236.4</v>
      </c>
      <c r="J156" s="31">
        <v>236.4</v>
      </c>
      <c r="K156" s="31">
        <v>236.4</v>
      </c>
      <c r="L156" s="31">
        <v>236.4</v>
      </c>
      <c r="M156" s="31">
        <v>236.4</v>
      </c>
      <c r="N156" s="31">
        <v>236.4</v>
      </c>
      <c r="O156" s="31">
        <v>236.4</v>
      </c>
      <c r="P156" s="31">
        <v>236.4</v>
      </c>
      <c r="Q156" s="12"/>
    </row>
    <row r="157" spans="1:17" ht="12.75" hidden="1">
      <c r="A157" s="7" t="s">
        <v>194</v>
      </c>
      <c r="B157" s="8"/>
      <c r="C157" s="9" t="s">
        <v>59</v>
      </c>
      <c r="D157" s="8">
        <v>200</v>
      </c>
      <c r="E157" s="31">
        <v>6.6</v>
      </c>
      <c r="F157" s="31">
        <v>5</v>
      </c>
      <c r="G157" s="31">
        <v>9</v>
      </c>
      <c r="H157" s="31">
        <v>120</v>
      </c>
      <c r="I157" s="31">
        <v>120</v>
      </c>
      <c r="J157" s="31">
        <v>120</v>
      </c>
      <c r="K157" s="31">
        <v>120</v>
      </c>
      <c r="L157" s="31">
        <v>120</v>
      </c>
      <c r="M157" s="31">
        <v>120</v>
      </c>
      <c r="N157" s="31">
        <v>120</v>
      </c>
      <c r="O157" s="31">
        <v>120</v>
      </c>
      <c r="P157" s="31">
        <v>120</v>
      </c>
      <c r="Q157" s="12"/>
    </row>
    <row r="158" spans="1:17" s="28" customFormat="1" ht="12.75" hidden="1">
      <c r="A158" s="15"/>
      <c r="B158" s="26" t="s">
        <v>13</v>
      </c>
      <c r="C158" s="26"/>
      <c r="D158" s="26"/>
      <c r="E158" s="34">
        <f>SUM(E156:E157)</f>
        <v>11.1</v>
      </c>
      <c r="F158" s="34">
        <f>SUM(F156:F157)</f>
        <v>13</v>
      </c>
      <c r="G158" s="34">
        <f>SUM(G156:G157)</f>
        <v>45.5</v>
      </c>
      <c r="H158" s="34">
        <f>SUM(H156:H157)</f>
        <v>356.4</v>
      </c>
      <c r="I158" s="34">
        <f aca="true" t="shared" si="25" ref="I158:P158">SUM(I156:I157)</f>
        <v>356.4</v>
      </c>
      <c r="J158" s="34">
        <f t="shared" si="25"/>
        <v>356.4</v>
      </c>
      <c r="K158" s="34">
        <f t="shared" si="25"/>
        <v>356.4</v>
      </c>
      <c r="L158" s="34">
        <f t="shared" si="25"/>
        <v>356.4</v>
      </c>
      <c r="M158" s="34">
        <f t="shared" si="25"/>
        <v>356.4</v>
      </c>
      <c r="N158" s="34">
        <f t="shared" si="25"/>
        <v>356.4</v>
      </c>
      <c r="O158" s="34">
        <f t="shared" si="25"/>
        <v>356.4</v>
      </c>
      <c r="P158" s="34">
        <f t="shared" si="25"/>
        <v>356.4</v>
      </c>
      <c r="Q158" s="27" t="s">
        <v>144</v>
      </c>
    </row>
    <row r="159" spans="1:17" s="28" customFormat="1" ht="16.5" thickBot="1">
      <c r="A159" s="32" t="s">
        <v>19</v>
      </c>
      <c r="B159" s="35"/>
      <c r="C159" s="35"/>
      <c r="D159" s="35"/>
      <c r="E159" s="36">
        <f>E147+E154</f>
        <v>49</v>
      </c>
      <c r="F159" s="36">
        <f>F147+F154</f>
        <v>41.8</v>
      </c>
      <c r="G159" s="36">
        <f>G147+G154</f>
        <v>179.5</v>
      </c>
      <c r="H159" s="36">
        <f>H147+H154</f>
        <v>1399.8</v>
      </c>
      <c r="I159" s="36">
        <f aca="true" t="shared" si="26" ref="I159:P159">I147+I154</f>
        <v>0.49</v>
      </c>
      <c r="J159" s="36">
        <f t="shared" si="26"/>
        <v>1.31</v>
      </c>
      <c r="K159" s="36">
        <f t="shared" si="26"/>
        <v>7.93</v>
      </c>
      <c r="L159" s="36">
        <f t="shared" si="26"/>
        <v>52</v>
      </c>
      <c r="M159" s="36">
        <f t="shared" si="26"/>
        <v>681.2</v>
      </c>
      <c r="N159" s="36">
        <f t="shared" si="26"/>
        <v>1296.2999999999997</v>
      </c>
      <c r="O159" s="36">
        <f t="shared" si="26"/>
        <v>146.5</v>
      </c>
      <c r="P159" s="36">
        <f t="shared" si="26"/>
        <v>9.2</v>
      </c>
      <c r="Q159" s="37" t="s">
        <v>216</v>
      </c>
    </row>
    <row r="160" spans="1:17" ht="15.75">
      <c r="A160" s="66" t="s">
        <v>79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8"/>
    </row>
    <row r="161" spans="1:17" ht="12.75">
      <c r="A161" s="7" t="s">
        <v>6</v>
      </c>
      <c r="B161" s="9"/>
      <c r="C161" s="9"/>
      <c r="D161" s="9"/>
      <c r="E161" s="31"/>
      <c r="F161" s="31"/>
      <c r="G161" s="31"/>
      <c r="H161" s="31"/>
      <c r="I161" s="50"/>
      <c r="J161" s="50"/>
      <c r="K161" s="50"/>
      <c r="L161" s="50"/>
      <c r="M161" s="50"/>
      <c r="N161" s="50"/>
      <c r="O161" s="50"/>
      <c r="P161" s="50"/>
      <c r="Q161" s="12"/>
    </row>
    <row r="162" spans="1:17" ht="12.75">
      <c r="A162" s="7" t="s">
        <v>80</v>
      </c>
      <c r="B162" s="8">
        <v>311</v>
      </c>
      <c r="C162" s="9" t="s">
        <v>81</v>
      </c>
      <c r="D162" s="8">
        <v>200</v>
      </c>
      <c r="E162" s="31">
        <v>8</v>
      </c>
      <c r="F162" s="31">
        <v>10</v>
      </c>
      <c r="G162" s="31">
        <v>31</v>
      </c>
      <c r="H162" s="31">
        <v>243.2</v>
      </c>
      <c r="I162" s="53">
        <v>0.08</v>
      </c>
      <c r="J162" s="53">
        <v>0.08</v>
      </c>
      <c r="K162" s="53">
        <v>0.07</v>
      </c>
      <c r="L162" s="50">
        <v>0.4</v>
      </c>
      <c r="M162" s="50">
        <v>155</v>
      </c>
      <c r="N162" s="50">
        <v>194.7</v>
      </c>
      <c r="O162" s="50">
        <v>44.4</v>
      </c>
      <c r="P162" s="50">
        <v>1</v>
      </c>
      <c r="Q162" s="12"/>
    </row>
    <row r="163" spans="1:17" ht="12.75">
      <c r="A163" s="7" t="s">
        <v>125</v>
      </c>
      <c r="B163" s="8">
        <v>694</v>
      </c>
      <c r="C163" s="9" t="s">
        <v>220</v>
      </c>
      <c r="D163" s="8">
        <v>200</v>
      </c>
      <c r="E163" s="31">
        <v>5.8</v>
      </c>
      <c r="F163" s="31">
        <v>3.5</v>
      </c>
      <c r="G163" s="31">
        <v>25</v>
      </c>
      <c r="H163" s="31">
        <v>145.6</v>
      </c>
      <c r="I163" s="50">
        <v>0.1</v>
      </c>
      <c r="J163" s="50">
        <v>0</v>
      </c>
      <c r="K163" s="50">
        <v>0</v>
      </c>
      <c r="L163" s="50">
        <v>0.4</v>
      </c>
      <c r="M163" s="50">
        <v>140</v>
      </c>
      <c r="N163" s="50">
        <v>153</v>
      </c>
      <c r="O163" s="50">
        <v>5</v>
      </c>
      <c r="P163" s="50">
        <v>0.5</v>
      </c>
      <c r="Q163" s="12"/>
    </row>
    <row r="164" spans="1:17" ht="12.75">
      <c r="A164" s="7" t="s">
        <v>225</v>
      </c>
      <c r="B164" s="8">
        <v>3</v>
      </c>
      <c r="C164" s="9" t="s">
        <v>109</v>
      </c>
      <c r="D164" s="8" t="s">
        <v>156</v>
      </c>
      <c r="E164" s="31">
        <v>4.7</v>
      </c>
      <c r="F164" s="31">
        <v>10.2</v>
      </c>
      <c r="G164" s="31">
        <v>36</v>
      </c>
      <c r="H164" s="31">
        <v>196</v>
      </c>
      <c r="I164" s="53">
        <v>0.18</v>
      </c>
      <c r="J164" s="53">
        <v>0.08</v>
      </c>
      <c r="K164" s="50">
        <v>0.32</v>
      </c>
      <c r="L164" s="50">
        <v>0</v>
      </c>
      <c r="M164" s="50">
        <v>197</v>
      </c>
      <c r="N164" s="50">
        <v>105</v>
      </c>
      <c r="O164" s="50">
        <v>8.4</v>
      </c>
      <c r="P164" s="50">
        <v>0.5</v>
      </c>
      <c r="Q164" s="12"/>
    </row>
    <row r="165" spans="1:17" ht="12.75" hidden="1">
      <c r="A165" s="7" t="s">
        <v>67</v>
      </c>
      <c r="B165" s="8">
        <v>690</v>
      </c>
      <c r="C165" s="9" t="s">
        <v>83</v>
      </c>
      <c r="D165" s="8">
        <v>200</v>
      </c>
      <c r="E165" s="31">
        <v>1.6</v>
      </c>
      <c r="F165" s="31">
        <v>3.6</v>
      </c>
      <c r="G165" s="31"/>
      <c r="H165" s="31"/>
      <c r="I165" s="50"/>
      <c r="J165" s="50"/>
      <c r="K165" s="50"/>
      <c r="L165" s="50"/>
      <c r="M165" s="50"/>
      <c r="N165" s="50"/>
      <c r="O165" s="50"/>
      <c r="P165" s="50"/>
      <c r="Q165" s="12"/>
    </row>
    <row r="166" spans="1:17" s="28" customFormat="1" ht="12.75">
      <c r="A166" s="15"/>
      <c r="B166" s="26" t="s">
        <v>13</v>
      </c>
      <c r="C166" s="26"/>
      <c r="D166" s="26"/>
      <c r="E166" s="34">
        <f>SUM(E162:E165)</f>
        <v>20.1</v>
      </c>
      <c r="F166" s="34">
        <f>F162+F163+F164</f>
        <v>23.7</v>
      </c>
      <c r="G166" s="34">
        <f>SUM(G162:G165)</f>
        <v>92</v>
      </c>
      <c r="H166" s="34">
        <f>SUM(H162:H165)</f>
        <v>584.8</v>
      </c>
      <c r="I166" s="34">
        <f aca="true" t="shared" si="27" ref="I166:P166">SUM(I162:I165)</f>
        <v>0.36</v>
      </c>
      <c r="J166" s="34">
        <f t="shared" si="27"/>
        <v>0.16</v>
      </c>
      <c r="K166" s="34">
        <f t="shared" si="27"/>
        <v>0.39</v>
      </c>
      <c r="L166" s="34">
        <f t="shared" si="27"/>
        <v>0.8</v>
      </c>
      <c r="M166" s="34">
        <f t="shared" si="27"/>
        <v>492</v>
      </c>
      <c r="N166" s="34">
        <f t="shared" si="27"/>
        <v>452.7</v>
      </c>
      <c r="O166" s="34">
        <f t="shared" si="27"/>
        <v>57.8</v>
      </c>
      <c r="P166" s="34">
        <f t="shared" si="27"/>
        <v>2</v>
      </c>
      <c r="Q166" s="27" t="s">
        <v>139</v>
      </c>
    </row>
    <row r="167" spans="1:17" ht="12.75">
      <c r="A167" s="7" t="s">
        <v>14</v>
      </c>
      <c r="B167" s="9"/>
      <c r="C167" s="9"/>
      <c r="D167" s="9"/>
      <c r="E167" s="31"/>
      <c r="F167" s="31"/>
      <c r="G167" s="31"/>
      <c r="H167" s="31"/>
      <c r="I167" s="50"/>
      <c r="J167" s="50"/>
      <c r="K167" s="50"/>
      <c r="L167" s="50"/>
      <c r="M167" s="50"/>
      <c r="N167" s="50"/>
      <c r="O167" s="50"/>
      <c r="P167" s="50"/>
      <c r="Q167" s="12"/>
    </row>
    <row r="168" spans="1:17" ht="12.75">
      <c r="A168" s="7" t="s">
        <v>84</v>
      </c>
      <c r="B168" s="8">
        <v>52</v>
      </c>
      <c r="C168" s="9" t="s">
        <v>15</v>
      </c>
      <c r="D168" s="8">
        <v>50</v>
      </c>
      <c r="E168" s="31">
        <v>0.7</v>
      </c>
      <c r="F168" s="31">
        <v>5</v>
      </c>
      <c r="G168" s="31">
        <v>5</v>
      </c>
      <c r="H168" s="31">
        <v>69</v>
      </c>
      <c r="I168" s="50">
        <v>0</v>
      </c>
      <c r="J168" s="50">
        <v>0</v>
      </c>
      <c r="K168" s="50">
        <v>0.9</v>
      </c>
      <c r="L168" s="50">
        <v>9.2</v>
      </c>
      <c r="M168" s="50">
        <v>11.3</v>
      </c>
      <c r="N168" s="50">
        <v>21.7</v>
      </c>
      <c r="O168" s="50">
        <v>10</v>
      </c>
      <c r="P168" s="50">
        <v>0.2</v>
      </c>
      <c r="Q168" s="12"/>
    </row>
    <row r="169" spans="1:17" ht="12.75">
      <c r="A169" s="7" t="s">
        <v>85</v>
      </c>
      <c r="B169" s="8">
        <v>4</v>
      </c>
      <c r="C169" s="9" t="s">
        <v>41</v>
      </c>
      <c r="D169" s="8">
        <v>200</v>
      </c>
      <c r="E169" s="31">
        <v>5.3</v>
      </c>
      <c r="F169" s="31">
        <v>6</v>
      </c>
      <c r="G169" s="31">
        <v>12</v>
      </c>
      <c r="H169" s="31">
        <v>127</v>
      </c>
      <c r="I169" s="53">
        <v>0.08</v>
      </c>
      <c r="J169" s="50">
        <v>0</v>
      </c>
      <c r="K169" s="50">
        <v>0.16</v>
      </c>
      <c r="L169" s="50">
        <v>1.9</v>
      </c>
      <c r="M169" s="50">
        <v>37.8</v>
      </c>
      <c r="N169" s="50">
        <v>96.7</v>
      </c>
      <c r="O169" s="50">
        <v>9</v>
      </c>
      <c r="P169" s="50">
        <v>0.5</v>
      </c>
      <c r="Q169" s="12"/>
    </row>
    <row r="170" spans="1:17" ht="12.75">
      <c r="A170" s="7" t="s">
        <v>103</v>
      </c>
      <c r="B170" s="8">
        <v>374</v>
      </c>
      <c r="C170" s="9" t="s">
        <v>86</v>
      </c>
      <c r="D170" s="8" t="s">
        <v>197</v>
      </c>
      <c r="E170" s="31">
        <v>14.8</v>
      </c>
      <c r="F170" s="31">
        <v>9.6</v>
      </c>
      <c r="G170" s="31">
        <v>13</v>
      </c>
      <c r="H170" s="31">
        <v>177</v>
      </c>
      <c r="I170" s="53">
        <v>0.08</v>
      </c>
      <c r="J170" s="53">
        <v>0.08</v>
      </c>
      <c r="K170" s="50">
        <v>0.8</v>
      </c>
      <c r="L170" s="50">
        <v>6.1</v>
      </c>
      <c r="M170" s="50">
        <v>30.4</v>
      </c>
      <c r="N170" s="50">
        <v>358.2</v>
      </c>
      <c r="O170" s="50">
        <v>29.5</v>
      </c>
      <c r="P170" s="50">
        <v>0.4</v>
      </c>
      <c r="Q170" s="12"/>
    </row>
    <row r="171" spans="1:17" ht="12.75">
      <c r="A171" s="7" t="s">
        <v>44</v>
      </c>
      <c r="B171" s="8">
        <v>520</v>
      </c>
      <c r="C171" s="9" t="s">
        <v>45</v>
      </c>
      <c r="D171" s="8">
        <v>150</v>
      </c>
      <c r="E171" s="31">
        <v>4</v>
      </c>
      <c r="F171" s="31">
        <v>4</v>
      </c>
      <c r="G171" s="31">
        <v>26.3</v>
      </c>
      <c r="H171" s="31">
        <v>164</v>
      </c>
      <c r="I171" s="53">
        <v>0.08</v>
      </c>
      <c r="J171" s="53">
        <v>0.17</v>
      </c>
      <c r="K171" s="50">
        <v>0</v>
      </c>
      <c r="L171" s="50">
        <v>13.3</v>
      </c>
      <c r="M171" s="50">
        <v>50</v>
      </c>
      <c r="N171" s="50">
        <v>106.4</v>
      </c>
      <c r="O171" s="50">
        <v>33.8</v>
      </c>
      <c r="P171" s="50">
        <v>0.9</v>
      </c>
      <c r="Q171" s="12"/>
    </row>
    <row r="172" spans="1:17" ht="12.75">
      <c r="A172" s="7" t="s">
        <v>198</v>
      </c>
      <c r="B172" s="8">
        <v>639</v>
      </c>
      <c r="C172" s="9" t="s">
        <v>72</v>
      </c>
      <c r="D172" s="8">
        <v>200</v>
      </c>
      <c r="E172" s="31">
        <v>0</v>
      </c>
      <c r="F172" s="31">
        <v>0</v>
      </c>
      <c r="G172" s="31">
        <v>31.4</v>
      </c>
      <c r="H172" s="31">
        <v>121</v>
      </c>
      <c r="I172" s="50">
        <v>0</v>
      </c>
      <c r="J172" s="50">
        <v>0</v>
      </c>
      <c r="K172" s="50">
        <v>0</v>
      </c>
      <c r="L172" s="50">
        <v>0.8</v>
      </c>
      <c r="M172" s="50">
        <v>21</v>
      </c>
      <c r="N172" s="50">
        <v>29.2</v>
      </c>
      <c r="O172" s="50">
        <v>25.9</v>
      </c>
      <c r="P172" s="50">
        <v>0.9</v>
      </c>
      <c r="Q172" s="16"/>
    </row>
    <row r="173" spans="1:17" ht="12.75">
      <c r="A173" s="7" t="s">
        <v>107</v>
      </c>
      <c r="B173" s="9"/>
      <c r="C173" s="9" t="s">
        <v>64</v>
      </c>
      <c r="D173" s="8">
        <v>70</v>
      </c>
      <c r="E173" s="31">
        <v>3.5</v>
      </c>
      <c r="F173" s="31">
        <v>0.7</v>
      </c>
      <c r="G173" s="31">
        <v>37</v>
      </c>
      <c r="H173" s="31">
        <v>164.5</v>
      </c>
      <c r="I173" s="50">
        <v>0</v>
      </c>
      <c r="J173" s="53">
        <v>0.15</v>
      </c>
      <c r="K173" s="53">
        <v>0.56</v>
      </c>
      <c r="L173" s="50">
        <v>0</v>
      </c>
      <c r="M173" s="50">
        <v>66</v>
      </c>
      <c r="N173" s="50">
        <v>114</v>
      </c>
      <c r="O173" s="50">
        <v>10</v>
      </c>
      <c r="P173" s="50">
        <v>0.7</v>
      </c>
      <c r="Q173" s="12"/>
    </row>
    <row r="174" spans="1:17" s="28" customFormat="1" ht="12.75">
      <c r="A174" s="15"/>
      <c r="B174" s="26" t="s">
        <v>13</v>
      </c>
      <c r="C174" s="26"/>
      <c r="D174" s="26"/>
      <c r="E174" s="34">
        <f>SUM(E168:E173)</f>
        <v>28.3</v>
      </c>
      <c r="F174" s="34">
        <f>SUM(F168:F173)</f>
        <v>25.3</v>
      </c>
      <c r="G174" s="34">
        <f>SUM(G168:G173)</f>
        <v>124.69999999999999</v>
      </c>
      <c r="H174" s="34">
        <f>SUM(H168:H173)</f>
        <v>822.5</v>
      </c>
      <c r="I174" s="34">
        <f aca="true" t="shared" si="28" ref="I174:P174">SUM(I168:I173)</f>
        <v>0.24</v>
      </c>
      <c r="J174" s="34">
        <f t="shared" si="28"/>
        <v>0.4</v>
      </c>
      <c r="K174" s="34">
        <f t="shared" si="28"/>
        <v>2.42</v>
      </c>
      <c r="L174" s="34">
        <f t="shared" si="28"/>
        <v>31.3</v>
      </c>
      <c r="M174" s="34">
        <f t="shared" si="28"/>
        <v>216.5</v>
      </c>
      <c r="N174" s="34">
        <f t="shared" si="28"/>
        <v>726.2</v>
      </c>
      <c r="O174" s="34">
        <f t="shared" si="28"/>
        <v>118.19999999999999</v>
      </c>
      <c r="P174" s="34">
        <f t="shared" si="28"/>
        <v>3.5999999999999996</v>
      </c>
      <c r="Q174" s="27" t="s">
        <v>143</v>
      </c>
    </row>
    <row r="175" spans="1:17" ht="12.75" hidden="1">
      <c r="A175" s="7" t="s">
        <v>28</v>
      </c>
      <c r="B175" s="9"/>
      <c r="C175" s="9"/>
      <c r="D175" s="9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12"/>
    </row>
    <row r="176" spans="1:17" ht="12.75" hidden="1">
      <c r="A176" s="7" t="s">
        <v>212</v>
      </c>
      <c r="B176" s="8">
        <v>727</v>
      </c>
      <c r="C176" s="9" t="s">
        <v>199</v>
      </c>
      <c r="D176" s="8" t="s">
        <v>201</v>
      </c>
      <c r="E176" s="31">
        <v>6.6</v>
      </c>
      <c r="F176" s="31">
        <v>5.2</v>
      </c>
      <c r="G176" s="31">
        <v>29.4</v>
      </c>
      <c r="H176" s="31">
        <v>195</v>
      </c>
      <c r="I176" s="31">
        <v>195</v>
      </c>
      <c r="J176" s="31">
        <v>195</v>
      </c>
      <c r="K176" s="31">
        <v>195</v>
      </c>
      <c r="L176" s="31">
        <v>195</v>
      </c>
      <c r="M176" s="31">
        <v>195</v>
      </c>
      <c r="N176" s="31">
        <v>195</v>
      </c>
      <c r="O176" s="31">
        <v>195</v>
      </c>
      <c r="P176" s="31">
        <v>195</v>
      </c>
      <c r="Q176" s="12"/>
    </row>
    <row r="177" spans="1:17" ht="12.75" hidden="1">
      <c r="A177" s="7" t="s">
        <v>175</v>
      </c>
      <c r="B177" s="8"/>
      <c r="C177" s="9" t="s">
        <v>59</v>
      </c>
      <c r="D177" s="8">
        <v>200</v>
      </c>
      <c r="E177" s="31">
        <v>6</v>
      </c>
      <c r="F177" s="31">
        <v>6.4</v>
      </c>
      <c r="G177" s="31">
        <v>9.4</v>
      </c>
      <c r="H177" s="31">
        <v>120</v>
      </c>
      <c r="I177" s="31">
        <v>120</v>
      </c>
      <c r="J177" s="31">
        <v>120</v>
      </c>
      <c r="K177" s="31">
        <v>120</v>
      </c>
      <c r="L177" s="31">
        <v>120</v>
      </c>
      <c r="M177" s="31">
        <v>120</v>
      </c>
      <c r="N177" s="31">
        <v>120</v>
      </c>
      <c r="O177" s="31">
        <v>120</v>
      </c>
      <c r="P177" s="31">
        <v>120</v>
      </c>
      <c r="Q177" s="12"/>
    </row>
    <row r="178" spans="1:17" ht="12.75" hidden="1">
      <c r="A178" s="7" t="s">
        <v>118</v>
      </c>
      <c r="B178" s="8"/>
      <c r="C178" s="9" t="s">
        <v>128</v>
      </c>
      <c r="D178" s="8">
        <v>100</v>
      </c>
      <c r="E178" s="31">
        <v>0</v>
      </c>
      <c r="F178" s="31">
        <v>0</v>
      </c>
      <c r="G178" s="31">
        <v>7.5</v>
      </c>
      <c r="H178" s="31">
        <v>38</v>
      </c>
      <c r="I178" s="31">
        <v>38</v>
      </c>
      <c r="J178" s="31">
        <v>38</v>
      </c>
      <c r="K178" s="31">
        <v>38</v>
      </c>
      <c r="L178" s="31">
        <v>38</v>
      </c>
      <c r="M178" s="31">
        <v>38</v>
      </c>
      <c r="N178" s="31">
        <v>38</v>
      </c>
      <c r="O178" s="31">
        <v>38</v>
      </c>
      <c r="P178" s="31">
        <v>38</v>
      </c>
      <c r="Q178" s="12"/>
    </row>
    <row r="179" spans="1:17" s="28" customFormat="1" ht="12.75" hidden="1">
      <c r="A179" s="15"/>
      <c r="B179" s="26" t="s">
        <v>13</v>
      </c>
      <c r="C179" s="26"/>
      <c r="D179" s="26"/>
      <c r="E179" s="34">
        <f>SUM(E176:E178)</f>
        <v>12.6</v>
      </c>
      <c r="F179" s="34">
        <f>SUM(F176:F178)</f>
        <v>11.600000000000001</v>
      </c>
      <c r="G179" s="34">
        <f>SUM(G176:G178)</f>
        <v>46.3</v>
      </c>
      <c r="H179" s="34">
        <f>SUM(H176:H178)</f>
        <v>353</v>
      </c>
      <c r="I179" s="34">
        <f aca="true" t="shared" si="29" ref="I179:P179">SUM(I176:I178)</f>
        <v>353</v>
      </c>
      <c r="J179" s="34">
        <f t="shared" si="29"/>
        <v>353</v>
      </c>
      <c r="K179" s="34">
        <f t="shared" si="29"/>
        <v>353</v>
      </c>
      <c r="L179" s="34">
        <f t="shared" si="29"/>
        <v>353</v>
      </c>
      <c r="M179" s="34">
        <f t="shared" si="29"/>
        <v>353</v>
      </c>
      <c r="N179" s="34">
        <f t="shared" si="29"/>
        <v>353</v>
      </c>
      <c r="O179" s="34">
        <f t="shared" si="29"/>
        <v>353</v>
      </c>
      <c r="P179" s="34">
        <f t="shared" si="29"/>
        <v>353</v>
      </c>
      <c r="Q179" s="27" t="s">
        <v>144</v>
      </c>
    </row>
    <row r="180" spans="1:17" s="28" customFormat="1" ht="16.5" thickBot="1">
      <c r="A180" s="32" t="s">
        <v>19</v>
      </c>
      <c r="B180" s="35"/>
      <c r="C180" s="35"/>
      <c r="D180" s="35"/>
      <c r="E180" s="36">
        <f>E166+E174</f>
        <v>48.400000000000006</v>
      </c>
      <c r="F180" s="36">
        <f>F166+F174</f>
        <v>49</v>
      </c>
      <c r="G180" s="36">
        <f>G166+G174</f>
        <v>216.7</v>
      </c>
      <c r="H180" s="36">
        <f>H166+H174</f>
        <v>1407.3</v>
      </c>
      <c r="I180" s="36">
        <f aca="true" t="shared" si="30" ref="I180:P180">I166+I174</f>
        <v>0.6</v>
      </c>
      <c r="J180" s="36">
        <f t="shared" si="30"/>
        <v>0.56</v>
      </c>
      <c r="K180" s="36">
        <f t="shared" si="30"/>
        <v>2.81</v>
      </c>
      <c r="L180" s="36">
        <f t="shared" si="30"/>
        <v>32.1</v>
      </c>
      <c r="M180" s="36">
        <f t="shared" si="30"/>
        <v>708.5</v>
      </c>
      <c r="N180" s="36">
        <f t="shared" si="30"/>
        <v>1178.9</v>
      </c>
      <c r="O180" s="36">
        <f t="shared" si="30"/>
        <v>176</v>
      </c>
      <c r="P180" s="36">
        <f t="shared" si="30"/>
        <v>5.6</v>
      </c>
      <c r="Q180" s="37" t="s">
        <v>216</v>
      </c>
    </row>
    <row r="181" spans="1:17" ht="15.75">
      <c r="A181" s="66" t="s">
        <v>87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8"/>
    </row>
    <row r="182" spans="1:17" ht="12.75">
      <c r="A182" s="7" t="s">
        <v>6</v>
      </c>
      <c r="B182" s="9"/>
      <c r="C182" s="9"/>
      <c r="D182" s="9"/>
      <c r="E182" s="31"/>
      <c r="F182" s="31"/>
      <c r="G182" s="31"/>
      <c r="H182" s="31"/>
      <c r="I182" s="50"/>
      <c r="J182" s="50"/>
      <c r="K182" s="50"/>
      <c r="L182" s="50"/>
      <c r="M182" s="50"/>
      <c r="N182" s="50"/>
      <c r="O182" s="50"/>
      <c r="P182" s="50"/>
      <c r="Q182" s="12"/>
    </row>
    <row r="183" spans="1:17" ht="12.75">
      <c r="A183" s="7" t="s">
        <v>104</v>
      </c>
      <c r="B183" s="8">
        <v>451</v>
      </c>
      <c r="C183" s="9" t="s">
        <v>88</v>
      </c>
      <c r="D183" s="8" t="s">
        <v>21</v>
      </c>
      <c r="E183" s="31">
        <v>10</v>
      </c>
      <c r="F183" s="31">
        <v>7.7</v>
      </c>
      <c r="G183" s="31">
        <v>15.2</v>
      </c>
      <c r="H183" s="31">
        <v>217</v>
      </c>
      <c r="I183" s="53">
        <v>0.01</v>
      </c>
      <c r="J183" s="50">
        <v>0</v>
      </c>
      <c r="K183" s="50">
        <v>1.7</v>
      </c>
      <c r="L183" s="50">
        <v>1</v>
      </c>
      <c r="M183" s="50">
        <v>34.2</v>
      </c>
      <c r="N183" s="50">
        <v>153.2</v>
      </c>
      <c r="O183" s="50">
        <v>23.4</v>
      </c>
      <c r="P183" s="50">
        <v>0.8</v>
      </c>
      <c r="Q183" s="12"/>
    </row>
    <row r="184" spans="1:17" ht="12.75">
      <c r="A184" s="7" t="s">
        <v>112</v>
      </c>
      <c r="B184" s="8">
        <v>518</v>
      </c>
      <c r="C184" s="9" t="s">
        <v>45</v>
      </c>
      <c r="D184" s="8">
        <v>150</v>
      </c>
      <c r="E184" s="31">
        <v>3</v>
      </c>
      <c r="F184" s="31">
        <v>4.4</v>
      </c>
      <c r="G184" s="31">
        <v>24.5</v>
      </c>
      <c r="H184" s="31">
        <v>150</v>
      </c>
      <c r="I184" s="54">
        <v>0.065</v>
      </c>
      <c r="J184" s="50">
        <v>0.16</v>
      </c>
      <c r="K184" s="50">
        <v>0</v>
      </c>
      <c r="L184" s="50">
        <v>12.5</v>
      </c>
      <c r="M184" s="50">
        <v>19.6</v>
      </c>
      <c r="N184" s="50">
        <v>94</v>
      </c>
      <c r="O184" s="50">
        <v>34.5</v>
      </c>
      <c r="P184" s="50">
        <v>0.8</v>
      </c>
      <c r="Q184" s="12"/>
    </row>
    <row r="185" spans="1:17" ht="12.75">
      <c r="A185" s="7" t="s">
        <v>221</v>
      </c>
      <c r="B185" s="8">
        <v>692</v>
      </c>
      <c r="C185" s="9" t="s">
        <v>202</v>
      </c>
      <c r="D185" s="8">
        <v>200</v>
      </c>
      <c r="E185" s="31">
        <v>1.8</v>
      </c>
      <c r="F185" s="31">
        <v>1.5</v>
      </c>
      <c r="G185" s="31">
        <v>24</v>
      </c>
      <c r="H185" s="31">
        <v>117.8</v>
      </c>
      <c r="I185" s="53">
        <v>0.03</v>
      </c>
      <c r="J185" s="50">
        <v>0</v>
      </c>
      <c r="K185" s="50">
        <v>0</v>
      </c>
      <c r="L185" s="50">
        <v>0.3</v>
      </c>
      <c r="M185" s="50">
        <v>130</v>
      </c>
      <c r="N185" s="50">
        <v>85</v>
      </c>
      <c r="O185" s="50">
        <v>13.2</v>
      </c>
      <c r="P185" s="50">
        <v>0</v>
      </c>
      <c r="Q185" s="12"/>
    </row>
    <row r="186" spans="1:17" ht="12.75">
      <c r="A186" s="7" t="s">
        <v>132</v>
      </c>
      <c r="B186" s="9"/>
      <c r="C186" s="9" t="s">
        <v>9</v>
      </c>
      <c r="D186" s="42" t="s">
        <v>122</v>
      </c>
      <c r="E186" s="31">
        <v>1.5</v>
      </c>
      <c r="F186" s="31">
        <v>0.4</v>
      </c>
      <c r="G186" s="31">
        <v>20</v>
      </c>
      <c r="H186" s="31">
        <v>103.5</v>
      </c>
      <c r="I186" s="53">
        <v>0.13</v>
      </c>
      <c r="J186" s="50">
        <v>0</v>
      </c>
      <c r="K186" s="50">
        <v>0.36</v>
      </c>
      <c r="L186" s="50">
        <v>0</v>
      </c>
      <c r="M186" s="50">
        <v>38.2</v>
      </c>
      <c r="N186" s="50">
        <v>50.1</v>
      </c>
      <c r="O186" s="50">
        <v>14.7</v>
      </c>
      <c r="P186" s="50">
        <v>1.2</v>
      </c>
      <c r="Q186" s="12"/>
    </row>
    <row r="187" spans="1:17" s="28" customFormat="1" ht="12.75">
      <c r="A187" s="15"/>
      <c r="B187" s="26" t="s">
        <v>13</v>
      </c>
      <c r="C187" s="26"/>
      <c r="D187" s="26"/>
      <c r="E187" s="34">
        <f>SUM(E183:E186)</f>
        <v>16.3</v>
      </c>
      <c r="F187" s="34">
        <f>SUM(F183:F186)</f>
        <v>14.000000000000002</v>
      </c>
      <c r="G187" s="34">
        <f>SUM(G183:G186)</f>
        <v>83.7</v>
      </c>
      <c r="H187" s="34">
        <f>SUM(H183:H186)</f>
        <v>588.3</v>
      </c>
      <c r="I187" s="34">
        <f aca="true" t="shared" si="31" ref="I187:P187">SUM(I183:I186)</f>
        <v>0.235</v>
      </c>
      <c r="J187" s="34">
        <f t="shared" si="31"/>
        <v>0.16</v>
      </c>
      <c r="K187" s="34">
        <f t="shared" si="31"/>
        <v>2.06</v>
      </c>
      <c r="L187" s="34">
        <f t="shared" si="31"/>
        <v>13.8</v>
      </c>
      <c r="M187" s="34">
        <f t="shared" si="31"/>
        <v>222</v>
      </c>
      <c r="N187" s="34">
        <f t="shared" si="31"/>
        <v>382.3</v>
      </c>
      <c r="O187" s="34">
        <f t="shared" si="31"/>
        <v>85.8</v>
      </c>
      <c r="P187" s="34">
        <f t="shared" si="31"/>
        <v>2.8</v>
      </c>
      <c r="Q187" s="27" t="s">
        <v>139</v>
      </c>
    </row>
    <row r="188" spans="1:17" ht="12.75">
      <c r="A188" s="7" t="s">
        <v>14</v>
      </c>
      <c r="B188" s="9"/>
      <c r="C188" s="9"/>
      <c r="D188" s="9"/>
      <c r="E188" s="31"/>
      <c r="F188" s="31"/>
      <c r="G188" s="31"/>
      <c r="H188" s="31"/>
      <c r="I188" s="50"/>
      <c r="J188" s="50"/>
      <c r="K188" s="50"/>
      <c r="L188" s="50"/>
      <c r="M188" s="50"/>
      <c r="N188" s="50"/>
      <c r="O188" s="50"/>
      <c r="P188" s="50"/>
      <c r="Q188" s="12"/>
    </row>
    <row r="189" spans="1:17" ht="12.75">
      <c r="A189" s="7" t="s">
        <v>29</v>
      </c>
      <c r="B189" s="8">
        <v>71</v>
      </c>
      <c r="C189" s="9" t="s">
        <v>15</v>
      </c>
      <c r="D189" s="8">
        <v>50</v>
      </c>
      <c r="E189" s="31">
        <v>0.7</v>
      </c>
      <c r="F189" s="31">
        <v>5</v>
      </c>
      <c r="G189" s="31">
        <v>4</v>
      </c>
      <c r="H189" s="31">
        <v>89</v>
      </c>
      <c r="I189" s="50">
        <v>0</v>
      </c>
      <c r="J189" s="50">
        <v>0</v>
      </c>
      <c r="K189" s="50">
        <v>1.7</v>
      </c>
      <c r="L189" s="50">
        <v>6.3</v>
      </c>
      <c r="M189" s="50">
        <v>12</v>
      </c>
      <c r="N189" s="50">
        <v>15.8</v>
      </c>
      <c r="O189" s="50">
        <v>8.9</v>
      </c>
      <c r="P189" s="50">
        <v>0.1</v>
      </c>
      <c r="Q189" s="12"/>
    </row>
    <row r="190" spans="1:17" ht="12.75">
      <c r="A190" s="7" t="s">
        <v>119</v>
      </c>
      <c r="B190" s="8">
        <v>138</v>
      </c>
      <c r="C190" s="43" t="s">
        <v>90</v>
      </c>
      <c r="D190" s="8">
        <v>200</v>
      </c>
      <c r="E190" s="31">
        <v>6.5</v>
      </c>
      <c r="F190" s="31">
        <v>3.5</v>
      </c>
      <c r="G190" s="31">
        <v>11.4</v>
      </c>
      <c r="H190" s="31">
        <v>117</v>
      </c>
      <c r="I190" s="53">
        <v>0.04</v>
      </c>
      <c r="J190" s="53">
        <v>0.08</v>
      </c>
      <c r="K190" s="50">
        <v>0.1</v>
      </c>
      <c r="L190" s="50">
        <v>3.2</v>
      </c>
      <c r="M190" s="50">
        <v>19.8</v>
      </c>
      <c r="N190" s="50">
        <v>86.3</v>
      </c>
      <c r="O190" s="50">
        <v>25.8</v>
      </c>
      <c r="P190" s="50">
        <v>0.8</v>
      </c>
      <c r="Q190" s="12"/>
    </row>
    <row r="191" spans="1:17" ht="12.75">
      <c r="A191" s="7" t="s">
        <v>203</v>
      </c>
      <c r="B191" s="8">
        <v>482</v>
      </c>
      <c r="C191" s="43" t="s">
        <v>91</v>
      </c>
      <c r="D191" s="8" t="s">
        <v>42</v>
      </c>
      <c r="E191" s="31">
        <v>12.2</v>
      </c>
      <c r="F191" s="31">
        <v>10.6</v>
      </c>
      <c r="G191" s="31">
        <v>12.5</v>
      </c>
      <c r="H191" s="31">
        <v>180</v>
      </c>
      <c r="I191" s="54">
        <v>0.004</v>
      </c>
      <c r="J191" s="53">
        <v>0.13</v>
      </c>
      <c r="K191" s="50">
        <v>0.7</v>
      </c>
      <c r="L191" s="50">
        <v>16.8</v>
      </c>
      <c r="M191" s="50">
        <v>43.2</v>
      </c>
      <c r="N191" s="50">
        <v>274.3</v>
      </c>
      <c r="O191" s="50">
        <v>20.4</v>
      </c>
      <c r="P191" s="50">
        <v>2.1</v>
      </c>
      <c r="Q191" s="12"/>
    </row>
    <row r="192" spans="1:17" ht="12.75">
      <c r="A192" s="7" t="s">
        <v>92</v>
      </c>
      <c r="B192" s="8">
        <v>297</v>
      </c>
      <c r="C192" s="8" t="s">
        <v>93</v>
      </c>
      <c r="D192" s="8">
        <v>150</v>
      </c>
      <c r="E192" s="31">
        <v>4.4</v>
      </c>
      <c r="F192" s="31">
        <v>8.2</v>
      </c>
      <c r="G192" s="31">
        <v>33</v>
      </c>
      <c r="H192" s="31">
        <v>190.5</v>
      </c>
      <c r="I192" s="53">
        <v>0.07</v>
      </c>
      <c r="J192" s="50">
        <v>0</v>
      </c>
      <c r="K192" s="50">
        <v>0.4</v>
      </c>
      <c r="L192" s="50">
        <v>0</v>
      </c>
      <c r="M192" s="50">
        <v>90</v>
      </c>
      <c r="N192" s="50">
        <v>171.7</v>
      </c>
      <c r="O192" s="50">
        <v>6</v>
      </c>
      <c r="P192" s="50">
        <v>0.5</v>
      </c>
      <c r="Q192" s="12"/>
    </row>
    <row r="193" spans="1:17" ht="12.75">
      <c r="A193" s="7" t="s">
        <v>121</v>
      </c>
      <c r="B193" s="8">
        <v>705</v>
      </c>
      <c r="C193" s="43" t="s">
        <v>181</v>
      </c>
      <c r="D193" s="8">
        <v>200</v>
      </c>
      <c r="E193" s="31">
        <v>0</v>
      </c>
      <c r="F193" s="31">
        <v>0</v>
      </c>
      <c r="G193" s="31">
        <v>27</v>
      </c>
      <c r="H193" s="31">
        <v>105</v>
      </c>
      <c r="I193" s="50">
        <v>0</v>
      </c>
      <c r="J193" s="50">
        <v>0</v>
      </c>
      <c r="K193" s="50">
        <v>0</v>
      </c>
      <c r="L193" s="50">
        <v>18</v>
      </c>
      <c r="M193" s="50">
        <v>11.3</v>
      </c>
      <c r="N193" s="50">
        <v>29.2</v>
      </c>
      <c r="O193" s="50">
        <v>3</v>
      </c>
      <c r="P193" s="50">
        <v>0.5</v>
      </c>
      <c r="Q193" s="12"/>
    </row>
    <row r="194" spans="1:17" ht="12.75">
      <c r="A194" s="7" t="s">
        <v>107</v>
      </c>
      <c r="B194" s="9"/>
      <c r="C194" s="9" t="s">
        <v>18</v>
      </c>
      <c r="D194" s="8">
        <v>60</v>
      </c>
      <c r="E194" s="31">
        <v>3</v>
      </c>
      <c r="F194" s="31">
        <v>0.6</v>
      </c>
      <c r="G194" s="31">
        <v>32</v>
      </c>
      <c r="H194" s="31">
        <v>141</v>
      </c>
      <c r="I194" s="50">
        <v>0</v>
      </c>
      <c r="J194" s="53">
        <v>0.15</v>
      </c>
      <c r="K194" s="50">
        <v>0.48</v>
      </c>
      <c r="L194" s="50">
        <v>0</v>
      </c>
      <c r="M194" s="50">
        <v>56.6</v>
      </c>
      <c r="N194" s="50">
        <v>97.3</v>
      </c>
      <c r="O194" s="50">
        <v>8.4</v>
      </c>
      <c r="P194" s="50">
        <v>0.6</v>
      </c>
      <c r="Q194" s="12"/>
    </row>
    <row r="195" spans="1:17" s="28" customFormat="1" ht="12.75">
      <c r="A195" s="15"/>
      <c r="B195" s="26" t="s">
        <v>13</v>
      </c>
      <c r="C195" s="26"/>
      <c r="D195" s="26"/>
      <c r="E195" s="34">
        <f>SUM(E189:E194)</f>
        <v>26.799999999999997</v>
      </c>
      <c r="F195" s="34">
        <f>SUM(F189:F194)</f>
        <v>27.900000000000002</v>
      </c>
      <c r="G195" s="34">
        <f>SUM(G189:G194)</f>
        <v>119.9</v>
      </c>
      <c r="H195" s="34">
        <f>SUM(H189:H194)</f>
        <v>822.5</v>
      </c>
      <c r="I195" s="34">
        <f aca="true" t="shared" si="32" ref="I195:P195">SUM(I189:I194)</f>
        <v>0.114</v>
      </c>
      <c r="J195" s="34">
        <f t="shared" si="32"/>
        <v>0.36</v>
      </c>
      <c r="K195" s="34">
        <f t="shared" si="32"/>
        <v>3.38</v>
      </c>
      <c r="L195" s="34">
        <f t="shared" si="32"/>
        <v>44.3</v>
      </c>
      <c r="M195" s="34">
        <f t="shared" si="32"/>
        <v>232.9</v>
      </c>
      <c r="N195" s="34">
        <f t="shared" si="32"/>
        <v>674.5999999999999</v>
      </c>
      <c r="O195" s="34">
        <f t="shared" si="32"/>
        <v>72.5</v>
      </c>
      <c r="P195" s="34">
        <f t="shared" si="32"/>
        <v>4.6</v>
      </c>
      <c r="Q195" s="27" t="s">
        <v>143</v>
      </c>
    </row>
    <row r="196" spans="1:17" ht="12.75" hidden="1">
      <c r="A196" s="7" t="s">
        <v>28</v>
      </c>
      <c r="B196" s="9"/>
      <c r="C196" s="9"/>
      <c r="D196" s="8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12"/>
    </row>
    <row r="197" spans="1:17" ht="12.75" hidden="1">
      <c r="A197" s="7" t="s">
        <v>204</v>
      </c>
      <c r="B197" s="8">
        <v>738</v>
      </c>
      <c r="C197" s="9" t="s">
        <v>205</v>
      </c>
      <c r="D197" s="8" t="s">
        <v>182</v>
      </c>
      <c r="E197" s="31">
        <v>3.4</v>
      </c>
      <c r="F197" s="31">
        <v>5</v>
      </c>
      <c r="G197" s="31">
        <v>53</v>
      </c>
      <c r="H197" s="31">
        <v>234</v>
      </c>
      <c r="I197" s="31">
        <v>234</v>
      </c>
      <c r="J197" s="31">
        <v>234</v>
      </c>
      <c r="K197" s="31">
        <v>234</v>
      </c>
      <c r="L197" s="31">
        <v>234</v>
      </c>
      <c r="M197" s="31">
        <v>234</v>
      </c>
      <c r="N197" s="31">
        <v>234</v>
      </c>
      <c r="O197" s="31">
        <v>234</v>
      </c>
      <c r="P197" s="31">
        <v>234</v>
      </c>
      <c r="Q197" s="12"/>
    </row>
    <row r="198" spans="1:17" ht="12.75" hidden="1">
      <c r="A198" s="7" t="s">
        <v>175</v>
      </c>
      <c r="B198" s="8"/>
      <c r="C198" s="9" t="s">
        <v>59</v>
      </c>
      <c r="D198" s="8">
        <v>200</v>
      </c>
      <c r="E198" s="31">
        <v>6</v>
      </c>
      <c r="F198" s="31">
        <v>6.4</v>
      </c>
      <c r="G198" s="31">
        <v>9.4</v>
      </c>
      <c r="H198" s="31">
        <v>120</v>
      </c>
      <c r="I198" s="31">
        <v>120</v>
      </c>
      <c r="J198" s="31">
        <v>120</v>
      </c>
      <c r="K198" s="31">
        <v>120</v>
      </c>
      <c r="L198" s="31">
        <v>120</v>
      </c>
      <c r="M198" s="31">
        <v>120</v>
      </c>
      <c r="N198" s="31">
        <v>120</v>
      </c>
      <c r="O198" s="31">
        <v>120</v>
      </c>
      <c r="P198" s="31">
        <v>120</v>
      </c>
      <c r="Q198" s="12"/>
    </row>
    <row r="199" spans="1:17" s="28" customFormat="1" ht="12.75" hidden="1">
      <c r="A199" s="15"/>
      <c r="B199" s="26" t="s">
        <v>13</v>
      </c>
      <c r="C199" s="26"/>
      <c r="D199" s="26"/>
      <c r="E199" s="34">
        <f>SUM(E197:E198)</f>
        <v>9.4</v>
      </c>
      <c r="F199" s="34">
        <f>SUM(F197:F198)</f>
        <v>11.4</v>
      </c>
      <c r="G199" s="34">
        <f>SUM(G197:G198)</f>
        <v>62.4</v>
      </c>
      <c r="H199" s="34">
        <f>SUM(H197:H198)</f>
        <v>354</v>
      </c>
      <c r="I199" s="34">
        <f aca="true" t="shared" si="33" ref="I199:P199">SUM(I197:I198)</f>
        <v>354</v>
      </c>
      <c r="J199" s="34">
        <f t="shared" si="33"/>
        <v>354</v>
      </c>
      <c r="K199" s="34">
        <f t="shared" si="33"/>
        <v>354</v>
      </c>
      <c r="L199" s="34">
        <f t="shared" si="33"/>
        <v>354</v>
      </c>
      <c r="M199" s="34">
        <f t="shared" si="33"/>
        <v>354</v>
      </c>
      <c r="N199" s="34">
        <f t="shared" si="33"/>
        <v>354</v>
      </c>
      <c r="O199" s="34">
        <f t="shared" si="33"/>
        <v>354</v>
      </c>
      <c r="P199" s="34">
        <f t="shared" si="33"/>
        <v>354</v>
      </c>
      <c r="Q199" s="27" t="s">
        <v>144</v>
      </c>
    </row>
    <row r="200" spans="1:17" ht="16.5" thickBot="1">
      <c r="A200" s="32" t="s">
        <v>19</v>
      </c>
      <c r="B200" s="33"/>
      <c r="C200" s="33"/>
      <c r="D200" s="33"/>
      <c r="E200" s="36">
        <f>E187+E195</f>
        <v>43.099999999999994</v>
      </c>
      <c r="F200" s="36">
        <f>F187+F195</f>
        <v>41.900000000000006</v>
      </c>
      <c r="G200" s="36">
        <f>G187+G195</f>
        <v>203.60000000000002</v>
      </c>
      <c r="H200" s="36">
        <f>H187+H195</f>
        <v>1410.8</v>
      </c>
      <c r="I200" s="36">
        <f aca="true" t="shared" si="34" ref="I200:P200">I187+I195</f>
        <v>0.349</v>
      </c>
      <c r="J200" s="36">
        <f t="shared" si="34"/>
        <v>0.52</v>
      </c>
      <c r="K200" s="36">
        <f t="shared" si="34"/>
        <v>5.4399999999999995</v>
      </c>
      <c r="L200" s="36">
        <f t="shared" si="34"/>
        <v>58.099999999999994</v>
      </c>
      <c r="M200" s="36">
        <f t="shared" si="34"/>
        <v>454.9</v>
      </c>
      <c r="N200" s="36">
        <f t="shared" si="34"/>
        <v>1056.8999999999999</v>
      </c>
      <c r="O200" s="36">
        <f t="shared" si="34"/>
        <v>158.3</v>
      </c>
      <c r="P200" s="36">
        <f t="shared" si="34"/>
        <v>7.3999999999999995</v>
      </c>
      <c r="Q200" s="37" t="s">
        <v>216</v>
      </c>
    </row>
    <row r="201" spans="1:17" ht="15.75">
      <c r="A201" s="66" t="s">
        <v>94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8"/>
    </row>
    <row r="202" spans="1:17" ht="12.75">
      <c r="A202" s="7" t="s">
        <v>6</v>
      </c>
      <c r="B202" s="9"/>
      <c r="C202" s="9"/>
      <c r="D202" s="9"/>
      <c r="E202" s="31"/>
      <c r="F202" s="31"/>
      <c r="G202" s="31"/>
      <c r="H202" s="31"/>
      <c r="I202" s="50"/>
      <c r="J202" s="50"/>
      <c r="K202" s="50"/>
      <c r="L202" s="50"/>
      <c r="M202" s="50"/>
      <c r="N202" s="50"/>
      <c r="O202" s="50"/>
      <c r="P202" s="50"/>
      <c r="Q202" s="12"/>
    </row>
    <row r="203" spans="1:17" ht="12.75">
      <c r="A203" s="7" t="s">
        <v>206</v>
      </c>
      <c r="B203" s="8">
        <v>340</v>
      </c>
      <c r="C203" s="43" t="s">
        <v>207</v>
      </c>
      <c r="D203" s="8" t="s">
        <v>42</v>
      </c>
      <c r="E203" s="31">
        <v>9</v>
      </c>
      <c r="F203" s="31">
        <v>15</v>
      </c>
      <c r="G203" s="31">
        <v>2</v>
      </c>
      <c r="H203" s="31">
        <v>170</v>
      </c>
      <c r="I203" s="53">
        <v>0.05</v>
      </c>
      <c r="J203" s="50">
        <v>0</v>
      </c>
      <c r="K203" s="53">
        <v>0.03</v>
      </c>
      <c r="L203" s="50">
        <v>0.3</v>
      </c>
      <c r="M203" s="50">
        <v>242</v>
      </c>
      <c r="N203" s="50">
        <v>276.4</v>
      </c>
      <c r="O203" s="50">
        <v>10.4</v>
      </c>
      <c r="P203" s="50">
        <v>0.8</v>
      </c>
      <c r="Q203" s="12"/>
    </row>
    <row r="204" spans="1:17" ht="12.75">
      <c r="A204" s="7" t="s">
        <v>226</v>
      </c>
      <c r="B204" s="8">
        <v>772</v>
      </c>
      <c r="C204" s="43" t="s">
        <v>9</v>
      </c>
      <c r="D204" s="8" t="s">
        <v>131</v>
      </c>
      <c r="E204" s="31">
        <v>3.8</v>
      </c>
      <c r="F204" s="31">
        <v>3.1</v>
      </c>
      <c r="G204" s="31">
        <v>52.6</v>
      </c>
      <c r="H204" s="31">
        <v>275</v>
      </c>
      <c r="I204" s="53">
        <v>0.03</v>
      </c>
      <c r="J204" s="50">
        <v>0.1</v>
      </c>
      <c r="K204" s="50">
        <v>0.6</v>
      </c>
      <c r="L204" s="50">
        <v>0</v>
      </c>
      <c r="M204" s="50">
        <v>64.4</v>
      </c>
      <c r="N204" s="50">
        <v>77.4</v>
      </c>
      <c r="O204" s="50">
        <v>7.2</v>
      </c>
      <c r="P204" s="50">
        <v>0.6</v>
      </c>
      <c r="Q204" s="12"/>
    </row>
    <row r="205" spans="1:17" ht="12.75">
      <c r="A205" s="7" t="s">
        <v>222</v>
      </c>
      <c r="B205" s="8">
        <v>630</v>
      </c>
      <c r="C205" s="9" t="s">
        <v>223</v>
      </c>
      <c r="D205" s="8">
        <v>200</v>
      </c>
      <c r="E205" s="31">
        <v>1.6</v>
      </c>
      <c r="F205" s="31">
        <v>1.6</v>
      </c>
      <c r="G205" s="31">
        <v>17.3</v>
      </c>
      <c r="H205" s="31">
        <v>87</v>
      </c>
      <c r="I205" s="53">
        <v>0.03</v>
      </c>
      <c r="J205" s="50">
        <v>0</v>
      </c>
      <c r="K205" s="50">
        <v>0</v>
      </c>
      <c r="L205" s="50">
        <v>0.7</v>
      </c>
      <c r="M205" s="50">
        <v>126</v>
      </c>
      <c r="N205" s="50">
        <v>51</v>
      </c>
      <c r="O205" s="50">
        <v>8.5</v>
      </c>
      <c r="P205" s="50">
        <v>0</v>
      </c>
      <c r="Q205" s="12"/>
    </row>
    <row r="206" spans="1:17" ht="12.75">
      <c r="A206" s="7" t="s">
        <v>24</v>
      </c>
      <c r="B206" s="9"/>
      <c r="C206" s="9" t="s">
        <v>18</v>
      </c>
      <c r="D206" s="8">
        <v>20</v>
      </c>
      <c r="E206" s="31">
        <v>1</v>
      </c>
      <c r="F206" s="31">
        <v>0.2</v>
      </c>
      <c r="G206" s="31">
        <v>10.7</v>
      </c>
      <c r="H206" s="31">
        <v>47</v>
      </c>
      <c r="I206" s="50">
        <v>0</v>
      </c>
      <c r="J206" s="53">
        <v>0.05</v>
      </c>
      <c r="K206" s="53">
        <v>0.17</v>
      </c>
      <c r="L206" s="50">
        <v>0</v>
      </c>
      <c r="M206" s="50">
        <v>18.9</v>
      </c>
      <c r="N206" s="50">
        <v>32.4</v>
      </c>
      <c r="O206" s="50">
        <v>2.8</v>
      </c>
      <c r="P206" s="50">
        <v>0.2</v>
      </c>
      <c r="Q206" s="12"/>
    </row>
    <row r="207" spans="1:17" s="28" customFormat="1" ht="12.75">
      <c r="A207" s="15"/>
      <c r="B207" s="26" t="s">
        <v>13</v>
      </c>
      <c r="C207" s="26"/>
      <c r="D207" s="26"/>
      <c r="E207" s="34">
        <f>SUM(E203:E206)</f>
        <v>15.4</v>
      </c>
      <c r="F207" s="34">
        <f>SUM(F203:F206)</f>
        <v>19.900000000000002</v>
      </c>
      <c r="G207" s="34">
        <f>SUM(G203:G206)</f>
        <v>82.60000000000001</v>
      </c>
      <c r="H207" s="34">
        <f>SUM(H203:H206)</f>
        <v>579</v>
      </c>
      <c r="I207" s="34">
        <f aca="true" t="shared" si="35" ref="I207:P207">SUM(I203:I206)</f>
        <v>0.11</v>
      </c>
      <c r="J207" s="34">
        <f t="shared" si="35"/>
        <v>0.15000000000000002</v>
      </c>
      <c r="K207" s="34">
        <f t="shared" si="35"/>
        <v>0.8</v>
      </c>
      <c r="L207" s="34">
        <f t="shared" si="35"/>
        <v>1</v>
      </c>
      <c r="M207" s="34">
        <f t="shared" si="35"/>
        <v>451.29999999999995</v>
      </c>
      <c r="N207" s="34">
        <f t="shared" si="35"/>
        <v>437.19999999999993</v>
      </c>
      <c r="O207" s="34">
        <f t="shared" si="35"/>
        <v>28.900000000000002</v>
      </c>
      <c r="P207" s="34">
        <f t="shared" si="35"/>
        <v>1.5999999999999999</v>
      </c>
      <c r="Q207" s="27" t="s">
        <v>139</v>
      </c>
    </row>
    <row r="208" spans="1:17" ht="12.75">
      <c r="A208" s="7" t="s">
        <v>14</v>
      </c>
      <c r="B208" s="9"/>
      <c r="C208" s="9"/>
      <c r="D208" s="9"/>
      <c r="E208" s="31"/>
      <c r="F208" s="31"/>
      <c r="G208" s="31"/>
      <c r="H208" s="31"/>
      <c r="I208" s="50"/>
      <c r="J208" s="50"/>
      <c r="K208" s="50"/>
      <c r="L208" s="50"/>
      <c r="M208" s="50"/>
      <c r="N208" s="50"/>
      <c r="O208" s="50"/>
      <c r="P208" s="50"/>
      <c r="Q208" s="12"/>
    </row>
    <row r="209" spans="1:17" ht="12.75">
      <c r="A209" s="7" t="s">
        <v>160</v>
      </c>
      <c r="B209" s="8">
        <v>78</v>
      </c>
      <c r="C209" s="9" t="s">
        <v>242</v>
      </c>
      <c r="D209" s="8">
        <v>50</v>
      </c>
      <c r="E209" s="31">
        <v>0.9</v>
      </c>
      <c r="F209" s="31">
        <v>5.5</v>
      </c>
      <c r="G209" s="31">
        <v>8</v>
      </c>
      <c r="H209" s="31">
        <v>82</v>
      </c>
      <c r="I209" s="50">
        <v>0</v>
      </c>
      <c r="J209" s="50">
        <v>0</v>
      </c>
      <c r="K209" s="50">
        <v>1.3</v>
      </c>
      <c r="L209" s="50">
        <v>5.3</v>
      </c>
      <c r="M209" s="50">
        <v>14</v>
      </c>
      <c r="N209" s="50">
        <v>25</v>
      </c>
      <c r="O209" s="50">
        <v>18.3</v>
      </c>
      <c r="P209" s="50">
        <v>0.2</v>
      </c>
      <c r="Q209" s="12"/>
    </row>
    <row r="210" spans="1:17" ht="12.75">
      <c r="A210" s="7" t="s">
        <v>209</v>
      </c>
      <c r="B210" s="8">
        <v>11</v>
      </c>
      <c r="C210" s="9" t="s">
        <v>210</v>
      </c>
      <c r="D210" s="8">
        <v>200</v>
      </c>
      <c r="E210" s="31">
        <v>5</v>
      </c>
      <c r="F210" s="31">
        <v>4.8</v>
      </c>
      <c r="G210" s="31">
        <v>11.4</v>
      </c>
      <c r="H210" s="31">
        <v>122</v>
      </c>
      <c r="I210" s="54">
        <v>0.002</v>
      </c>
      <c r="J210" s="53">
        <v>0.08</v>
      </c>
      <c r="K210" s="50">
        <v>0.3</v>
      </c>
      <c r="L210" s="50">
        <v>3.8</v>
      </c>
      <c r="M210" s="50">
        <v>39.5</v>
      </c>
      <c r="N210" s="50">
        <v>77</v>
      </c>
      <c r="O210" s="50">
        <v>26</v>
      </c>
      <c r="P210" s="50">
        <v>1</v>
      </c>
      <c r="Q210" s="12"/>
    </row>
    <row r="211" spans="1:17" ht="12.75">
      <c r="A211" s="7" t="s">
        <v>124</v>
      </c>
      <c r="B211" s="8">
        <v>492</v>
      </c>
      <c r="C211" s="9" t="s">
        <v>258</v>
      </c>
      <c r="D211" s="8" t="s">
        <v>77</v>
      </c>
      <c r="E211" s="31">
        <v>18.5</v>
      </c>
      <c r="F211" s="31">
        <v>13.3</v>
      </c>
      <c r="G211" s="31">
        <v>46.5</v>
      </c>
      <c r="H211" s="31">
        <v>370</v>
      </c>
      <c r="I211" s="53">
        <v>0.08</v>
      </c>
      <c r="J211" s="53">
        <v>0.2</v>
      </c>
      <c r="K211" s="50">
        <v>0.3</v>
      </c>
      <c r="L211" s="50">
        <v>4.2</v>
      </c>
      <c r="M211" s="50">
        <v>192</v>
      </c>
      <c r="N211" s="50">
        <v>291.5</v>
      </c>
      <c r="O211" s="50">
        <v>45.3</v>
      </c>
      <c r="P211" s="50">
        <v>1.4</v>
      </c>
      <c r="Q211" s="12"/>
    </row>
    <row r="212" spans="1:17" ht="12.75">
      <c r="A212" s="7" t="s">
        <v>46</v>
      </c>
      <c r="B212" s="8">
        <v>639</v>
      </c>
      <c r="C212" s="9" t="s">
        <v>72</v>
      </c>
      <c r="D212" s="8">
        <v>200</v>
      </c>
      <c r="E212" s="31">
        <v>0</v>
      </c>
      <c r="F212" s="31">
        <v>0</v>
      </c>
      <c r="G212" s="31">
        <v>29</v>
      </c>
      <c r="H212" s="31">
        <v>105</v>
      </c>
      <c r="I212" s="50">
        <v>0</v>
      </c>
      <c r="J212" s="50">
        <v>0</v>
      </c>
      <c r="K212" s="50">
        <v>0</v>
      </c>
      <c r="L212" s="50">
        <v>0.8</v>
      </c>
      <c r="M212" s="50">
        <v>11.3</v>
      </c>
      <c r="N212" s="50">
        <v>29.2</v>
      </c>
      <c r="O212" s="50">
        <v>3</v>
      </c>
      <c r="P212" s="50">
        <v>0.5</v>
      </c>
      <c r="Q212" s="12"/>
    </row>
    <row r="213" spans="1:17" ht="12.75">
      <c r="A213" s="7" t="s">
        <v>107</v>
      </c>
      <c r="B213" s="9"/>
      <c r="C213" s="9" t="s">
        <v>18</v>
      </c>
      <c r="D213" s="8">
        <v>70</v>
      </c>
      <c r="E213" s="31">
        <v>3.5</v>
      </c>
      <c r="F213" s="31">
        <v>0.7</v>
      </c>
      <c r="G213" s="31">
        <v>37</v>
      </c>
      <c r="H213" s="31">
        <v>164.5</v>
      </c>
      <c r="I213" s="50">
        <v>0</v>
      </c>
      <c r="J213" s="53">
        <v>0.15</v>
      </c>
      <c r="K213" s="53">
        <v>0.56</v>
      </c>
      <c r="L213" s="50">
        <v>0</v>
      </c>
      <c r="M213" s="50">
        <v>66</v>
      </c>
      <c r="N213" s="50">
        <v>114</v>
      </c>
      <c r="O213" s="50">
        <v>10</v>
      </c>
      <c r="P213" s="50">
        <v>0.7</v>
      </c>
      <c r="Q213" s="12"/>
    </row>
    <row r="214" spans="1:17" s="28" customFormat="1" ht="12.75">
      <c r="A214" s="15"/>
      <c r="B214" s="26" t="s">
        <v>13</v>
      </c>
      <c r="C214" s="26"/>
      <c r="D214" s="26"/>
      <c r="E214" s="34">
        <f>SUM(E209:E213)</f>
        <v>27.9</v>
      </c>
      <c r="F214" s="34">
        <f>SUM(F209:F213)</f>
        <v>24.3</v>
      </c>
      <c r="G214" s="34">
        <f>SUM(G209:G213)</f>
        <v>131.9</v>
      </c>
      <c r="H214" s="34">
        <f>SUM(H209:H213)</f>
        <v>843.5</v>
      </c>
      <c r="I214" s="34">
        <f aca="true" t="shared" si="36" ref="I214:P214">SUM(I209:I213)</f>
        <v>0.082</v>
      </c>
      <c r="J214" s="34">
        <f t="shared" si="36"/>
        <v>0.43000000000000005</v>
      </c>
      <c r="K214" s="34">
        <f t="shared" si="36"/>
        <v>2.46</v>
      </c>
      <c r="L214" s="34">
        <f t="shared" si="36"/>
        <v>14.100000000000001</v>
      </c>
      <c r="M214" s="34">
        <f t="shared" si="36"/>
        <v>322.8</v>
      </c>
      <c r="N214" s="34">
        <f t="shared" si="36"/>
        <v>536.7</v>
      </c>
      <c r="O214" s="34">
        <f t="shared" si="36"/>
        <v>102.6</v>
      </c>
      <c r="P214" s="34">
        <f t="shared" si="36"/>
        <v>3.8</v>
      </c>
      <c r="Q214" s="27" t="s">
        <v>143</v>
      </c>
    </row>
    <row r="215" spans="1:17" ht="12.75" hidden="1">
      <c r="A215" s="7" t="s">
        <v>28</v>
      </c>
      <c r="B215" s="9"/>
      <c r="C215" s="9"/>
      <c r="D215" s="8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12"/>
    </row>
    <row r="216" spans="1:17" ht="12.75" hidden="1">
      <c r="A216" s="7" t="s">
        <v>191</v>
      </c>
      <c r="B216" s="8">
        <v>772</v>
      </c>
      <c r="C216" s="9" t="s">
        <v>9</v>
      </c>
      <c r="D216" s="8">
        <v>50</v>
      </c>
      <c r="E216" s="31">
        <v>3.3</v>
      </c>
      <c r="F216" s="31">
        <v>9</v>
      </c>
      <c r="G216" s="31">
        <v>32</v>
      </c>
      <c r="H216" s="31">
        <v>228</v>
      </c>
      <c r="I216" s="31">
        <v>228</v>
      </c>
      <c r="J216" s="31">
        <v>228</v>
      </c>
      <c r="K216" s="31">
        <v>228</v>
      </c>
      <c r="L216" s="31">
        <v>228</v>
      </c>
      <c r="M216" s="31">
        <v>228</v>
      </c>
      <c r="N216" s="31">
        <v>228</v>
      </c>
      <c r="O216" s="31">
        <v>228</v>
      </c>
      <c r="P216" s="31">
        <v>228</v>
      </c>
      <c r="Q216" s="12"/>
    </row>
    <row r="217" spans="1:17" ht="12.75" hidden="1">
      <c r="A217" s="7" t="s">
        <v>190</v>
      </c>
      <c r="B217" s="8">
        <v>697</v>
      </c>
      <c r="C217" s="9" t="s">
        <v>23</v>
      </c>
      <c r="D217" s="8">
        <v>200</v>
      </c>
      <c r="E217" s="31">
        <v>0</v>
      </c>
      <c r="F217" s="31">
        <v>0</v>
      </c>
      <c r="G217" s="31">
        <v>8</v>
      </c>
      <c r="H217" s="31">
        <v>32</v>
      </c>
      <c r="I217" s="31">
        <v>32</v>
      </c>
      <c r="J217" s="31">
        <v>32</v>
      </c>
      <c r="K217" s="31">
        <v>32</v>
      </c>
      <c r="L217" s="31">
        <v>32</v>
      </c>
      <c r="M217" s="31">
        <v>32</v>
      </c>
      <c r="N217" s="31">
        <v>32</v>
      </c>
      <c r="O217" s="31">
        <v>32</v>
      </c>
      <c r="P217" s="31">
        <v>32</v>
      </c>
      <c r="Q217" s="12"/>
    </row>
    <row r="218" spans="1:17" ht="12.75" hidden="1">
      <c r="A218" s="7" t="s">
        <v>118</v>
      </c>
      <c r="B218" s="8"/>
      <c r="C218" s="9" t="s">
        <v>120</v>
      </c>
      <c r="D218" s="8">
        <v>100</v>
      </c>
      <c r="E218" s="31">
        <v>1.5</v>
      </c>
      <c r="F218" s="31">
        <v>0</v>
      </c>
      <c r="G218" s="31">
        <v>21</v>
      </c>
      <c r="H218" s="31">
        <v>96</v>
      </c>
      <c r="I218" s="31">
        <v>96</v>
      </c>
      <c r="J218" s="31">
        <v>96</v>
      </c>
      <c r="K218" s="31">
        <v>96</v>
      </c>
      <c r="L218" s="31">
        <v>96</v>
      </c>
      <c r="M218" s="31">
        <v>96</v>
      </c>
      <c r="N218" s="31">
        <v>96</v>
      </c>
      <c r="O218" s="31">
        <v>96</v>
      </c>
      <c r="P218" s="31">
        <v>96</v>
      </c>
      <c r="Q218" s="12"/>
    </row>
    <row r="219" spans="1:17" s="28" customFormat="1" ht="12.75" hidden="1">
      <c r="A219" s="15"/>
      <c r="B219" s="26" t="s">
        <v>13</v>
      </c>
      <c r="C219" s="26"/>
      <c r="D219" s="26"/>
      <c r="E219" s="34">
        <f>SUM(E216:E218)</f>
        <v>4.8</v>
      </c>
      <c r="F219" s="34">
        <f>SUM(F216:F218)</f>
        <v>9</v>
      </c>
      <c r="G219" s="34">
        <f>SUM(G216:G218)</f>
        <v>61</v>
      </c>
      <c r="H219" s="34">
        <f>SUM(H216:H218)</f>
        <v>356</v>
      </c>
      <c r="I219" s="34">
        <f aca="true" t="shared" si="37" ref="I219:P219">SUM(I216:I218)</f>
        <v>356</v>
      </c>
      <c r="J219" s="34">
        <f t="shared" si="37"/>
        <v>356</v>
      </c>
      <c r="K219" s="34">
        <f t="shared" si="37"/>
        <v>356</v>
      </c>
      <c r="L219" s="34">
        <f t="shared" si="37"/>
        <v>356</v>
      </c>
      <c r="M219" s="34">
        <f t="shared" si="37"/>
        <v>356</v>
      </c>
      <c r="N219" s="34">
        <f t="shared" si="37"/>
        <v>356</v>
      </c>
      <c r="O219" s="34">
        <f t="shared" si="37"/>
        <v>356</v>
      </c>
      <c r="P219" s="34">
        <f t="shared" si="37"/>
        <v>356</v>
      </c>
      <c r="Q219" s="27" t="s">
        <v>144</v>
      </c>
    </row>
    <row r="220" spans="1:17" s="28" customFormat="1" ht="15.75">
      <c r="A220" s="13" t="s">
        <v>19</v>
      </c>
      <c r="B220" s="29"/>
      <c r="C220" s="29"/>
      <c r="D220" s="29"/>
      <c r="E220" s="38">
        <f>E207+E214</f>
        <v>43.3</v>
      </c>
      <c r="F220" s="38">
        <f>F207+F214</f>
        <v>44.2</v>
      </c>
      <c r="G220" s="38">
        <f>G207+G214</f>
        <v>214.5</v>
      </c>
      <c r="H220" s="38">
        <f>H207+H214</f>
        <v>1422.5</v>
      </c>
      <c r="I220" s="38">
        <f aca="true" t="shared" si="38" ref="I220:P220">I207+I214</f>
        <v>0.192</v>
      </c>
      <c r="J220" s="38">
        <f t="shared" si="38"/>
        <v>0.5800000000000001</v>
      </c>
      <c r="K220" s="38">
        <f t="shared" si="38"/>
        <v>3.26</v>
      </c>
      <c r="L220" s="38">
        <f t="shared" si="38"/>
        <v>15.100000000000001</v>
      </c>
      <c r="M220" s="38">
        <f t="shared" si="38"/>
        <v>774.0999999999999</v>
      </c>
      <c r="N220" s="38">
        <f t="shared" si="38"/>
        <v>973.9</v>
      </c>
      <c r="O220" s="38">
        <f t="shared" si="38"/>
        <v>131.5</v>
      </c>
      <c r="P220" s="38">
        <f t="shared" si="38"/>
        <v>5.3999999999999995</v>
      </c>
      <c r="Q220" s="30" t="s">
        <v>216</v>
      </c>
    </row>
    <row r="221" spans="1:17" ht="13.5" thickBot="1">
      <c r="A221" s="19"/>
      <c r="B221" s="20"/>
      <c r="C221" s="20"/>
      <c r="D221" s="20"/>
      <c r="E221" s="21"/>
      <c r="F221" s="22"/>
      <c r="G221" s="22"/>
      <c r="H221" s="21"/>
      <c r="I221" s="51"/>
      <c r="J221" s="51"/>
      <c r="K221" s="51"/>
      <c r="L221" s="51"/>
      <c r="M221" s="51"/>
      <c r="N221" s="51"/>
      <c r="O221" s="51"/>
      <c r="P221" s="51"/>
      <c r="Q221" s="23"/>
    </row>
    <row r="222" spans="1:17" ht="16.5" thickBot="1">
      <c r="A222" s="24" t="s">
        <v>105</v>
      </c>
      <c r="B222" s="25"/>
      <c r="C222" s="25"/>
      <c r="D222" s="25"/>
      <c r="E222" s="39">
        <f>(E34+E56+E76+E98+E119+E139+E159+E180+E200+E220)/10</f>
        <v>46.190000000000005</v>
      </c>
      <c r="F222" s="39">
        <f>(F34+F56+F76+F98+F119+F139+F159+F180+F200+F220)/10</f>
        <v>47.35000000000001</v>
      </c>
      <c r="G222" s="39">
        <f>(G34+G56+G76+G98+G119+G139+G159+G180+G200+G220)/10</f>
        <v>200.95</v>
      </c>
      <c r="H222" s="39">
        <f>(H34+H56+H76+H98+H119+H139+H159+H180+H200+H220)/10</f>
        <v>1409.9899999999998</v>
      </c>
      <c r="I222" s="52">
        <f aca="true" t="shared" si="39" ref="I222:P222">(I34+I56+I76+I98+I119+I139+I159+I180+I200+I220)/10</f>
        <v>0.42210000000000003</v>
      </c>
      <c r="J222" s="52">
        <f t="shared" si="39"/>
        <v>0.718</v>
      </c>
      <c r="K222" s="39">
        <f t="shared" si="39"/>
        <v>6.015</v>
      </c>
      <c r="L222" s="39">
        <f t="shared" si="39"/>
        <v>36.001999999999995</v>
      </c>
      <c r="M222" s="52">
        <f t="shared" si="39"/>
        <v>660</v>
      </c>
      <c r="N222" s="52">
        <f t="shared" si="39"/>
        <v>990</v>
      </c>
      <c r="O222" s="39">
        <f t="shared" si="39"/>
        <v>150</v>
      </c>
      <c r="P222" s="52">
        <f t="shared" si="39"/>
        <v>7.195</v>
      </c>
      <c r="Q222" s="46" t="s">
        <v>216</v>
      </c>
    </row>
    <row r="225" spans="1:23" s="2" customFormat="1" ht="12.75">
      <c r="A225" s="1" t="s">
        <v>106</v>
      </c>
      <c r="B225" s="1"/>
      <c r="C225" s="1"/>
      <c r="D225" s="1"/>
      <c r="R225" s="1"/>
      <c r="S225" s="1"/>
      <c r="T225" s="1"/>
      <c r="U225" s="1"/>
      <c r="V225" s="1"/>
      <c r="W225" s="1"/>
    </row>
    <row r="226" spans="1:23" s="2" customFormat="1" ht="12.75">
      <c r="A226" s="1" t="s">
        <v>251</v>
      </c>
      <c r="B226" s="1"/>
      <c r="C226" s="1"/>
      <c r="D226" s="1"/>
      <c r="R226" s="1"/>
      <c r="S226" s="1"/>
      <c r="T226" s="1"/>
      <c r="U226" s="1"/>
      <c r="V226" s="1"/>
      <c r="W226" s="1"/>
    </row>
    <row r="227" spans="1:23" s="2" customFormat="1" ht="12.75">
      <c r="A227" s="1" t="s">
        <v>114</v>
      </c>
      <c r="B227" s="1"/>
      <c r="C227" s="1"/>
      <c r="D227" s="1"/>
      <c r="R227" s="1"/>
      <c r="S227" s="1"/>
      <c r="T227" s="1"/>
      <c r="U227" s="1"/>
      <c r="V227" s="1"/>
      <c r="W227" s="1"/>
    </row>
    <row r="228" spans="1:23" s="2" customFormat="1" ht="12.75">
      <c r="A228" s="1" t="s">
        <v>134</v>
      </c>
      <c r="B228" s="1"/>
      <c r="C228" s="1"/>
      <c r="D228" s="1"/>
      <c r="R228" s="1"/>
      <c r="S228" s="1"/>
      <c r="T228" s="1"/>
      <c r="U228" s="1"/>
      <c r="V228" s="1"/>
      <c r="W228" s="1"/>
    </row>
    <row r="231" spans="1:16" s="2" customFormat="1" ht="15.75">
      <c r="A231" s="44" t="s">
        <v>215</v>
      </c>
      <c r="B231" s="1"/>
      <c r="C231" s="1"/>
      <c r="D231" s="1"/>
      <c r="H231" s="45"/>
      <c r="I231" s="45"/>
      <c r="J231" s="45"/>
      <c r="K231" s="45"/>
      <c r="L231" s="45"/>
      <c r="M231" s="45"/>
      <c r="N231" s="45"/>
      <c r="O231" s="45"/>
      <c r="P231" s="45"/>
    </row>
  </sheetData>
  <sheetProtection/>
  <mergeCells count="22">
    <mergeCell ref="D16:D17"/>
    <mergeCell ref="E16:E17"/>
    <mergeCell ref="F16:F17"/>
    <mergeCell ref="G16:G17"/>
    <mergeCell ref="H16:H17"/>
    <mergeCell ref="I16:L16"/>
    <mergeCell ref="M16:P16"/>
    <mergeCell ref="A16:A17"/>
    <mergeCell ref="A12:Q13"/>
    <mergeCell ref="A120:Q120"/>
    <mergeCell ref="A140:Q140"/>
    <mergeCell ref="A160:Q160"/>
    <mergeCell ref="B16:B17"/>
    <mergeCell ref="C16:C17"/>
    <mergeCell ref="A77:Q77"/>
    <mergeCell ref="A99:Q99"/>
    <mergeCell ref="A181:Q181"/>
    <mergeCell ref="A201:Q201"/>
    <mergeCell ref="A18:Q18"/>
    <mergeCell ref="A19:Q19"/>
    <mergeCell ref="A35:Q35"/>
    <mergeCell ref="A57:Q57"/>
  </mergeCells>
  <printOptions/>
  <pageMargins left="0.75" right="0.75" top="1" bottom="1" header="0.5" footer="0.5"/>
  <pageSetup fitToHeight="6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"/>
  <sheetViews>
    <sheetView view="pageBreakPreview" zoomScale="80" zoomScaleNormal="80" zoomScaleSheetLayoutView="80" zoomScalePageLayoutView="80" workbookViewId="0" topLeftCell="A1">
      <selection activeCell="P225" sqref="P225"/>
    </sheetView>
  </sheetViews>
  <sheetFormatPr defaultColWidth="9.140625" defaultRowHeight="12.75"/>
  <cols>
    <col min="1" max="1" width="29.421875" style="1" customWidth="1"/>
    <col min="2" max="2" width="10.421875" style="1" customWidth="1"/>
    <col min="3" max="3" width="19.7109375" style="1" customWidth="1"/>
    <col min="4" max="4" width="8.421875" style="1" customWidth="1"/>
    <col min="5" max="17" width="8.421875" style="2" customWidth="1"/>
    <col min="18" max="16384" width="9.140625" style="1" customWidth="1"/>
  </cols>
  <sheetData>
    <row r="1" spans="1:17" ht="12.75">
      <c r="A1" s="1" t="s">
        <v>243</v>
      </c>
      <c r="Q1" s="3"/>
    </row>
    <row r="2" spans="1:17" ht="12.75">
      <c r="A2" s="1" t="s">
        <v>260</v>
      </c>
      <c r="Q2" s="3"/>
    </row>
    <row r="3" ht="12.75">
      <c r="Q3" s="3"/>
    </row>
    <row r="4" spans="1:17" ht="12.75">
      <c r="A4" s="64"/>
      <c r="B4" s="1" t="s">
        <v>244</v>
      </c>
      <c r="Q4" s="3"/>
    </row>
    <row r="5" spans="1:17" ht="12.75">
      <c r="A5" s="65"/>
      <c r="Q5" s="3"/>
    </row>
    <row r="6" spans="1:17" ht="12.75">
      <c r="A6" s="1" t="s">
        <v>245</v>
      </c>
      <c r="B6" s="1" t="s">
        <v>246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8:17" ht="12.75"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" customHeight="1">
      <c r="A8" s="78" t="s">
        <v>241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2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3:17" ht="13.5" thickBot="1">
      <c r="C10" s="1" t="s">
        <v>228</v>
      </c>
      <c r="E10" s="2" t="s">
        <v>261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7.75" customHeight="1">
      <c r="A11" s="76" t="s">
        <v>0</v>
      </c>
      <c r="B11" s="79" t="s">
        <v>1</v>
      </c>
      <c r="C11" s="79" t="s">
        <v>2</v>
      </c>
      <c r="D11" s="79" t="s">
        <v>229</v>
      </c>
      <c r="E11" s="79" t="s">
        <v>3</v>
      </c>
      <c r="F11" s="79" t="s">
        <v>4</v>
      </c>
      <c r="G11" s="79" t="s">
        <v>5</v>
      </c>
      <c r="H11" s="79" t="s">
        <v>227</v>
      </c>
      <c r="I11" s="73" t="s">
        <v>249</v>
      </c>
      <c r="J11" s="74"/>
      <c r="K11" s="74"/>
      <c r="L11" s="75"/>
      <c r="M11" s="73" t="s">
        <v>250</v>
      </c>
      <c r="N11" s="74"/>
      <c r="O11" s="74"/>
      <c r="P11" s="75"/>
      <c r="Q11" s="5"/>
    </row>
    <row r="12" spans="1:17" ht="27.75" customHeight="1" thickBot="1">
      <c r="A12" s="77"/>
      <c r="B12" s="80"/>
      <c r="C12" s="80"/>
      <c r="D12" s="80"/>
      <c r="E12" s="80"/>
      <c r="F12" s="80"/>
      <c r="G12" s="80"/>
      <c r="H12" s="80"/>
      <c r="I12" s="47" t="s">
        <v>230</v>
      </c>
      <c r="J12" s="47" t="s">
        <v>231</v>
      </c>
      <c r="K12" s="47" t="s">
        <v>232</v>
      </c>
      <c r="L12" s="47" t="s">
        <v>233</v>
      </c>
      <c r="M12" s="47" t="s">
        <v>234</v>
      </c>
      <c r="N12" s="47" t="s">
        <v>235</v>
      </c>
      <c r="O12" s="47" t="s">
        <v>247</v>
      </c>
      <c r="P12" s="47" t="s">
        <v>248</v>
      </c>
      <c r="Q12" s="6"/>
    </row>
    <row r="13" spans="1:17" ht="24" customHeight="1">
      <c r="A13" s="66" t="s">
        <v>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20.25" customHeight="1">
      <c r="A14" s="69" t="s">
        <v>6</v>
      </c>
      <c r="B14" s="70"/>
      <c r="C14" s="70"/>
      <c r="D14" s="70"/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2"/>
    </row>
    <row r="15" spans="1:17" ht="12.75">
      <c r="A15" s="7" t="s">
        <v>8</v>
      </c>
      <c r="B15" s="8">
        <v>311</v>
      </c>
      <c r="C15" s="9" t="s">
        <v>136</v>
      </c>
      <c r="D15" s="8">
        <v>200</v>
      </c>
      <c r="E15" s="8">
        <v>7.5</v>
      </c>
      <c r="F15" s="8">
        <v>8</v>
      </c>
      <c r="G15" s="8">
        <v>36.3</v>
      </c>
      <c r="H15" s="11">
        <v>247.8</v>
      </c>
      <c r="I15" s="48">
        <v>0.12</v>
      </c>
      <c r="J15" s="48">
        <v>0.3</v>
      </c>
      <c r="K15" s="48">
        <v>0.4</v>
      </c>
      <c r="L15" s="48">
        <v>0.5</v>
      </c>
      <c r="M15" s="48">
        <v>132.2</v>
      </c>
      <c r="N15" s="48">
        <v>189.5</v>
      </c>
      <c r="O15" s="48">
        <v>47.5</v>
      </c>
      <c r="P15" s="48">
        <v>1.2</v>
      </c>
      <c r="Q15" s="12"/>
    </row>
    <row r="16" spans="1:17" ht="12.75">
      <c r="A16" s="7" t="s">
        <v>137</v>
      </c>
      <c r="B16" s="8">
        <v>767</v>
      </c>
      <c r="C16" s="9" t="s">
        <v>138</v>
      </c>
      <c r="D16" s="8">
        <v>80</v>
      </c>
      <c r="E16" s="8">
        <v>6.2</v>
      </c>
      <c r="F16" s="8">
        <v>6.8</v>
      </c>
      <c r="G16" s="8">
        <v>46.7</v>
      </c>
      <c r="H16" s="8">
        <v>274.5</v>
      </c>
      <c r="I16" s="49">
        <v>0.17</v>
      </c>
      <c r="J16" s="49">
        <v>0.2</v>
      </c>
      <c r="K16" s="49">
        <v>0.7</v>
      </c>
      <c r="L16" s="50">
        <v>0</v>
      </c>
      <c r="M16" s="49">
        <v>84</v>
      </c>
      <c r="N16" s="49">
        <v>85</v>
      </c>
      <c r="O16" s="49">
        <v>8.2</v>
      </c>
      <c r="P16" s="50">
        <v>0</v>
      </c>
      <c r="Q16" s="12"/>
    </row>
    <row r="17" spans="1:17" ht="12.75">
      <c r="A17" s="7" t="s">
        <v>125</v>
      </c>
      <c r="B17" s="8">
        <v>694</v>
      </c>
      <c r="C17" s="9" t="s">
        <v>129</v>
      </c>
      <c r="D17" s="8">
        <v>200</v>
      </c>
      <c r="E17" s="8">
        <v>4.4</v>
      </c>
      <c r="F17" s="8">
        <v>3.5</v>
      </c>
      <c r="G17" s="8">
        <v>21.3</v>
      </c>
      <c r="H17" s="8">
        <v>125</v>
      </c>
      <c r="I17" s="49">
        <v>0.04</v>
      </c>
      <c r="J17" s="50">
        <v>0</v>
      </c>
      <c r="K17" s="50">
        <v>0</v>
      </c>
      <c r="L17" s="49">
        <v>0.4</v>
      </c>
      <c r="M17" s="49">
        <v>140</v>
      </c>
      <c r="N17" s="49">
        <v>153</v>
      </c>
      <c r="O17" s="50">
        <v>5</v>
      </c>
      <c r="P17" s="49">
        <v>0.5</v>
      </c>
      <c r="Q17" s="12"/>
    </row>
    <row r="18" spans="1:17" ht="12.75">
      <c r="A18" s="7" t="s">
        <v>11</v>
      </c>
      <c r="B18" s="8">
        <v>3</v>
      </c>
      <c r="C18" s="9" t="s">
        <v>12</v>
      </c>
      <c r="D18" s="8">
        <v>12</v>
      </c>
      <c r="E18" s="8">
        <v>2.8</v>
      </c>
      <c r="F18" s="8">
        <v>3.6</v>
      </c>
      <c r="G18" s="8">
        <v>0</v>
      </c>
      <c r="H18" s="8">
        <v>36.4</v>
      </c>
      <c r="I18" s="49">
        <v>0.1</v>
      </c>
      <c r="J18" s="50">
        <v>0</v>
      </c>
      <c r="K18" s="49">
        <v>0.02</v>
      </c>
      <c r="L18" s="50">
        <v>0</v>
      </c>
      <c r="M18" s="49">
        <v>181</v>
      </c>
      <c r="N18" s="49">
        <v>97.2</v>
      </c>
      <c r="O18" s="49">
        <v>21.2</v>
      </c>
      <c r="P18" s="49">
        <v>0.5</v>
      </c>
      <c r="Q18" s="12"/>
    </row>
    <row r="19" spans="1:17" s="28" customFormat="1" ht="12.75">
      <c r="A19" s="15"/>
      <c r="B19" s="26" t="s">
        <v>13</v>
      </c>
      <c r="C19" s="26"/>
      <c r="D19" s="26"/>
      <c r="E19" s="17">
        <f aca="true" t="shared" si="0" ref="E19:P19">SUM(E15:E18)</f>
        <v>20.900000000000002</v>
      </c>
      <c r="F19" s="17">
        <f t="shared" si="0"/>
        <v>21.900000000000002</v>
      </c>
      <c r="G19" s="17">
        <f t="shared" si="0"/>
        <v>104.3</v>
      </c>
      <c r="H19" s="17">
        <f t="shared" si="0"/>
        <v>683.6999999999999</v>
      </c>
      <c r="I19" s="17">
        <f t="shared" si="0"/>
        <v>0.43000000000000005</v>
      </c>
      <c r="J19" s="17">
        <f t="shared" si="0"/>
        <v>0.5</v>
      </c>
      <c r="K19" s="17">
        <f t="shared" si="0"/>
        <v>1.12</v>
      </c>
      <c r="L19" s="17">
        <f t="shared" si="0"/>
        <v>0.9</v>
      </c>
      <c r="M19" s="17">
        <f t="shared" si="0"/>
        <v>537.2</v>
      </c>
      <c r="N19" s="17">
        <f t="shared" si="0"/>
        <v>524.7</v>
      </c>
      <c r="O19" s="17">
        <f t="shared" si="0"/>
        <v>81.9</v>
      </c>
      <c r="P19" s="17">
        <f t="shared" si="0"/>
        <v>2.2</v>
      </c>
      <c r="Q19" s="27" t="s">
        <v>139</v>
      </c>
    </row>
    <row r="20" spans="1:17" ht="12.75">
      <c r="A20" s="7"/>
      <c r="B20" s="9"/>
      <c r="C20" s="9"/>
      <c r="D20" s="9"/>
      <c r="E20" s="8"/>
      <c r="F20" s="8"/>
      <c r="G20" s="8"/>
      <c r="H20" s="8"/>
      <c r="I20" s="49"/>
      <c r="J20" s="49"/>
      <c r="K20" s="49"/>
      <c r="L20" s="49"/>
      <c r="M20" s="49"/>
      <c r="N20" s="49"/>
      <c r="O20" s="49"/>
      <c r="P20" s="49"/>
      <c r="Q20" s="12"/>
    </row>
    <row r="21" spans="1:17" ht="12.75">
      <c r="A21" s="7" t="s">
        <v>14</v>
      </c>
      <c r="B21" s="9"/>
      <c r="C21" s="9"/>
      <c r="D21" s="9"/>
      <c r="E21" s="8"/>
      <c r="F21" s="8"/>
      <c r="G21" s="8"/>
      <c r="H21" s="8"/>
      <c r="I21" s="49"/>
      <c r="J21" s="49"/>
      <c r="K21" s="49"/>
      <c r="L21" s="49"/>
      <c r="M21" s="49"/>
      <c r="N21" s="49"/>
      <c r="O21" s="49"/>
      <c r="P21" s="49"/>
      <c r="Q21" s="12"/>
    </row>
    <row r="22" spans="1:17" ht="12.75">
      <c r="A22" s="7" t="s">
        <v>163</v>
      </c>
      <c r="B22" s="8">
        <v>45</v>
      </c>
      <c r="C22" s="9" t="s">
        <v>15</v>
      </c>
      <c r="D22" s="8">
        <v>100</v>
      </c>
      <c r="E22" s="8">
        <v>1.2</v>
      </c>
      <c r="F22" s="8">
        <v>5</v>
      </c>
      <c r="G22" s="8">
        <v>10</v>
      </c>
      <c r="H22" s="8">
        <v>80</v>
      </c>
      <c r="I22" s="50">
        <v>0</v>
      </c>
      <c r="J22" s="49">
        <v>0.03</v>
      </c>
      <c r="K22" s="49">
        <v>3.05</v>
      </c>
      <c r="L22" s="49">
        <v>38.8</v>
      </c>
      <c r="M22" s="49">
        <v>43.7</v>
      </c>
      <c r="N22" s="49">
        <v>29.7</v>
      </c>
      <c r="O22" s="49">
        <v>14.4</v>
      </c>
      <c r="P22" s="49">
        <v>0.6</v>
      </c>
      <c r="Q22" s="12"/>
    </row>
    <row r="23" spans="1:17" ht="12.75">
      <c r="A23" s="7" t="s">
        <v>16</v>
      </c>
      <c r="B23" s="8">
        <v>131</v>
      </c>
      <c r="C23" s="9" t="s">
        <v>110</v>
      </c>
      <c r="D23" s="8">
        <v>250</v>
      </c>
      <c r="E23" s="8">
        <v>6.3</v>
      </c>
      <c r="F23" s="8">
        <v>7.9</v>
      </c>
      <c r="G23" s="8">
        <v>18.6</v>
      </c>
      <c r="H23" s="8">
        <v>158</v>
      </c>
      <c r="I23" s="49">
        <v>0.07</v>
      </c>
      <c r="J23" s="49">
        <v>0.1</v>
      </c>
      <c r="K23" s="49">
        <v>0.36</v>
      </c>
      <c r="L23" s="49">
        <v>5.1</v>
      </c>
      <c r="M23" s="49">
        <v>32.4</v>
      </c>
      <c r="N23" s="49">
        <v>112</v>
      </c>
      <c r="O23" s="49">
        <v>32.2</v>
      </c>
      <c r="P23" s="49">
        <v>1.4</v>
      </c>
      <c r="Q23" s="12"/>
    </row>
    <row r="24" spans="1:17" ht="12.75">
      <c r="A24" s="7" t="s">
        <v>140</v>
      </c>
      <c r="B24" s="8">
        <v>438</v>
      </c>
      <c r="C24" s="9" t="s">
        <v>145</v>
      </c>
      <c r="D24" s="9" t="s">
        <v>141</v>
      </c>
      <c r="E24" s="8">
        <v>18.3</v>
      </c>
      <c r="F24" s="8">
        <v>13</v>
      </c>
      <c r="G24" s="8">
        <v>28</v>
      </c>
      <c r="H24" s="8">
        <v>377</v>
      </c>
      <c r="I24" s="50">
        <v>0</v>
      </c>
      <c r="J24" s="49">
        <v>0.2</v>
      </c>
      <c r="K24" s="49">
        <v>3.9</v>
      </c>
      <c r="L24" s="49">
        <v>15.6</v>
      </c>
      <c r="M24" s="49">
        <v>149</v>
      </c>
      <c r="N24" s="49">
        <v>293.2</v>
      </c>
      <c r="O24" s="49">
        <v>52.5</v>
      </c>
      <c r="P24" s="49">
        <v>3.5</v>
      </c>
      <c r="Q24" s="12"/>
    </row>
    <row r="25" spans="1:17" ht="12.75">
      <c r="A25" s="7" t="s">
        <v>17</v>
      </c>
      <c r="B25" s="9"/>
      <c r="C25" s="9" t="s">
        <v>237</v>
      </c>
      <c r="D25" s="8">
        <v>200</v>
      </c>
      <c r="E25" s="8">
        <v>0.5</v>
      </c>
      <c r="F25" s="8">
        <v>0</v>
      </c>
      <c r="G25" s="8">
        <v>42.2</v>
      </c>
      <c r="H25" s="8">
        <v>162</v>
      </c>
      <c r="I25" s="50">
        <v>0</v>
      </c>
      <c r="J25" s="50">
        <v>0</v>
      </c>
      <c r="K25" s="50">
        <v>0</v>
      </c>
      <c r="L25" s="50">
        <v>0</v>
      </c>
      <c r="M25" s="49">
        <v>11.3</v>
      </c>
      <c r="N25" s="49">
        <v>24</v>
      </c>
      <c r="O25" s="50">
        <v>3</v>
      </c>
      <c r="P25" s="49">
        <v>0.5</v>
      </c>
      <c r="Q25" s="12"/>
    </row>
    <row r="26" spans="1:17" ht="12.75">
      <c r="A26" s="7" t="s">
        <v>107</v>
      </c>
      <c r="B26" s="9"/>
      <c r="C26" s="9" t="s">
        <v>18</v>
      </c>
      <c r="D26" s="8">
        <v>70</v>
      </c>
      <c r="E26" s="10">
        <v>3.5</v>
      </c>
      <c r="F26" s="10">
        <v>0.7</v>
      </c>
      <c r="G26" s="10">
        <v>37</v>
      </c>
      <c r="H26" s="8">
        <v>164.5</v>
      </c>
      <c r="I26" s="50">
        <v>0</v>
      </c>
      <c r="J26" s="49">
        <v>0.15</v>
      </c>
      <c r="K26" s="49">
        <v>0.5</v>
      </c>
      <c r="L26" s="50">
        <v>0</v>
      </c>
      <c r="M26" s="49">
        <v>66</v>
      </c>
      <c r="N26" s="49">
        <v>114</v>
      </c>
      <c r="O26" s="49">
        <v>10</v>
      </c>
      <c r="P26" s="49">
        <v>0.7</v>
      </c>
      <c r="Q26" s="12"/>
    </row>
    <row r="27" spans="1:17" s="28" customFormat="1" ht="12.75">
      <c r="A27" s="15"/>
      <c r="B27" s="26" t="s">
        <v>13</v>
      </c>
      <c r="C27" s="26"/>
      <c r="D27" s="26"/>
      <c r="E27" s="17">
        <f>SUM(E22:E26)</f>
        <v>29.8</v>
      </c>
      <c r="F27" s="17">
        <f>SUM(F22:F26)</f>
        <v>26.599999999999998</v>
      </c>
      <c r="G27" s="17">
        <f>SUM(G22:G26)</f>
        <v>135.8</v>
      </c>
      <c r="H27" s="17">
        <f>SUM(H22:H26)</f>
        <v>941.5</v>
      </c>
      <c r="I27" s="17">
        <f aca="true" t="shared" si="1" ref="I27:P27">SUM(I22:I26)</f>
        <v>0.07</v>
      </c>
      <c r="J27" s="17">
        <f t="shared" si="1"/>
        <v>0.48</v>
      </c>
      <c r="K27" s="17">
        <f t="shared" si="1"/>
        <v>7.81</v>
      </c>
      <c r="L27" s="17">
        <f t="shared" si="1"/>
        <v>59.5</v>
      </c>
      <c r="M27" s="17">
        <f t="shared" si="1"/>
        <v>302.4</v>
      </c>
      <c r="N27" s="17">
        <f t="shared" si="1"/>
        <v>572.9</v>
      </c>
      <c r="O27" s="17">
        <f t="shared" si="1"/>
        <v>112.1</v>
      </c>
      <c r="P27" s="17">
        <f t="shared" si="1"/>
        <v>6.7</v>
      </c>
      <c r="Q27" s="27" t="s">
        <v>143</v>
      </c>
    </row>
    <row r="28" spans="1:17" s="28" customFormat="1" ht="12.75" hidden="1">
      <c r="A28" s="15"/>
      <c r="B28" s="26" t="s">
        <v>13</v>
      </c>
      <c r="C28" s="26"/>
      <c r="D28" s="26"/>
      <c r="E28" s="17" t="e">
        <f>SUM(#REF!)</f>
        <v>#REF!</v>
      </c>
      <c r="F28" s="17" t="e">
        <f>SUM(#REF!)</f>
        <v>#REF!</v>
      </c>
      <c r="G28" s="17" t="e">
        <f>SUM(#REF!)</f>
        <v>#REF!</v>
      </c>
      <c r="H28" s="17" t="e">
        <f>SUM(#REF!)</f>
        <v>#REF!</v>
      </c>
      <c r="I28" s="17" t="e">
        <f>SUM(#REF!)</f>
        <v>#REF!</v>
      </c>
      <c r="J28" s="17" t="e">
        <f>SUM(#REF!)</f>
        <v>#REF!</v>
      </c>
      <c r="K28" s="17" t="e">
        <f>SUM(#REF!)</f>
        <v>#REF!</v>
      </c>
      <c r="L28" s="17" t="e">
        <f>SUM(#REF!)</f>
        <v>#REF!</v>
      </c>
      <c r="M28" s="17" t="e">
        <f>SUM(#REF!)</f>
        <v>#REF!</v>
      </c>
      <c r="N28" s="17" t="e">
        <f>SUM(#REF!)</f>
        <v>#REF!</v>
      </c>
      <c r="O28" s="17" t="e">
        <f>SUM(#REF!)</f>
        <v>#REF!</v>
      </c>
      <c r="P28" s="17" t="e">
        <f>SUM(#REF!)</f>
        <v>#REF!</v>
      </c>
      <c r="Q28" s="27" t="s">
        <v>144</v>
      </c>
    </row>
    <row r="29" spans="1:17" s="28" customFormat="1" ht="16.5" thickBot="1">
      <c r="A29" s="13" t="s">
        <v>19</v>
      </c>
      <c r="B29" s="29"/>
      <c r="C29" s="29"/>
      <c r="D29" s="29"/>
      <c r="E29" s="14">
        <f>E19+E27</f>
        <v>50.7</v>
      </c>
      <c r="F29" s="14">
        <f>F19+F27</f>
        <v>48.5</v>
      </c>
      <c r="G29" s="14">
        <f>G19+G27</f>
        <v>240.10000000000002</v>
      </c>
      <c r="H29" s="14">
        <f>H19+H27</f>
        <v>1625.1999999999998</v>
      </c>
      <c r="I29" s="58">
        <f aca="true" t="shared" si="2" ref="I29:P29">I19+I27</f>
        <v>0.5</v>
      </c>
      <c r="J29" s="14">
        <f t="shared" si="2"/>
        <v>0.98</v>
      </c>
      <c r="K29" s="14">
        <f t="shared" si="2"/>
        <v>8.93</v>
      </c>
      <c r="L29" s="14">
        <f t="shared" si="2"/>
        <v>60.4</v>
      </c>
      <c r="M29" s="14">
        <f t="shared" si="2"/>
        <v>839.6</v>
      </c>
      <c r="N29" s="14">
        <f t="shared" si="2"/>
        <v>1097.6</v>
      </c>
      <c r="O29" s="14">
        <f t="shared" si="2"/>
        <v>194</v>
      </c>
      <c r="P29" s="14">
        <f t="shared" si="2"/>
        <v>8.9</v>
      </c>
      <c r="Q29" s="30" t="s">
        <v>216</v>
      </c>
    </row>
    <row r="30" spans="1:17" ht="15.75">
      <c r="A30" s="66" t="s">
        <v>20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2.75">
      <c r="A31" s="7" t="s">
        <v>6</v>
      </c>
      <c r="B31" s="9"/>
      <c r="C31" s="9"/>
      <c r="D31" s="9"/>
      <c r="E31" s="31"/>
      <c r="F31" s="31"/>
      <c r="G31" s="31"/>
      <c r="H31" s="31"/>
      <c r="I31" s="50"/>
      <c r="J31" s="50"/>
      <c r="K31" s="50"/>
      <c r="L31" s="50"/>
      <c r="M31" s="50"/>
      <c r="N31" s="50"/>
      <c r="O31" s="50"/>
      <c r="P31" s="50"/>
      <c r="Q31" s="12"/>
    </row>
    <row r="32" spans="1:17" ht="12.75">
      <c r="A32" s="7" t="s">
        <v>146</v>
      </c>
      <c r="B32" s="8">
        <v>366</v>
      </c>
      <c r="C32" s="9" t="s">
        <v>147</v>
      </c>
      <c r="D32" s="8" t="s">
        <v>152</v>
      </c>
      <c r="E32" s="31">
        <v>22.5</v>
      </c>
      <c r="F32" s="31">
        <v>13.5</v>
      </c>
      <c r="G32" s="31">
        <v>34</v>
      </c>
      <c r="H32" s="31">
        <v>437</v>
      </c>
      <c r="I32" s="53">
        <v>0.23</v>
      </c>
      <c r="J32" s="50">
        <v>0.5</v>
      </c>
      <c r="K32" s="50">
        <v>0.4</v>
      </c>
      <c r="L32" s="53">
        <v>0.36</v>
      </c>
      <c r="M32" s="50">
        <v>343.3</v>
      </c>
      <c r="N32" s="50">
        <v>347.5</v>
      </c>
      <c r="O32" s="50">
        <v>35.9</v>
      </c>
      <c r="P32" s="50">
        <v>0.9</v>
      </c>
      <c r="Q32" s="12"/>
    </row>
    <row r="33" spans="1:17" ht="12.75" hidden="1">
      <c r="A33" s="7" t="s">
        <v>113</v>
      </c>
      <c r="B33" s="8">
        <v>512</v>
      </c>
      <c r="C33" s="9" t="s">
        <v>22</v>
      </c>
      <c r="D33" s="8">
        <v>180</v>
      </c>
      <c r="E33" s="31">
        <v>6.4</v>
      </c>
      <c r="F33" s="31"/>
      <c r="G33" s="31"/>
      <c r="H33" s="31">
        <v>274</v>
      </c>
      <c r="I33" s="50"/>
      <c r="J33" s="50"/>
      <c r="K33" s="50"/>
      <c r="L33" s="50"/>
      <c r="M33" s="50"/>
      <c r="N33" s="50"/>
      <c r="O33" s="50"/>
      <c r="P33" s="50"/>
      <c r="Q33" s="12"/>
    </row>
    <row r="34" spans="1:17" ht="12.75">
      <c r="A34" s="7" t="s">
        <v>34</v>
      </c>
      <c r="B34" s="8">
        <v>630</v>
      </c>
      <c r="C34" s="9" t="s">
        <v>150</v>
      </c>
      <c r="D34" s="8">
        <v>200</v>
      </c>
      <c r="E34" s="31">
        <v>1.6</v>
      </c>
      <c r="F34" s="31">
        <v>1.6</v>
      </c>
      <c r="G34" s="31">
        <v>17.3</v>
      </c>
      <c r="H34" s="31">
        <v>83</v>
      </c>
      <c r="I34" s="53">
        <v>0.03</v>
      </c>
      <c r="J34" s="50">
        <v>0</v>
      </c>
      <c r="K34" s="50">
        <v>0</v>
      </c>
      <c r="L34" s="53">
        <v>0.32</v>
      </c>
      <c r="M34" s="50">
        <v>126</v>
      </c>
      <c r="N34" s="50">
        <v>51</v>
      </c>
      <c r="O34" s="50">
        <v>8.5</v>
      </c>
      <c r="P34" s="50">
        <v>0</v>
      </c>
      <c r="Q34" s="12"/>
    </row>
    <row r="35" spans="1:17" ht="12.75">
      <c r="A35" s="7" t="s">
        <v>148</v>
      </c>
      <c r="B35" s="8">
        <v>3</v>
      </c>
      <c r="C35" s="9" t="s">
        <v>9</v>
      </c>
      <c r="D35" s="8" t="s">
        <v>149</v>
      </c>
      <c r="E35" s="31">
        <v>2</v>
      </c>
      <c r="F35" s="31">
        <v>7.6</v>
      </c>
      <c r="G35" s="31">
        <v>26</v>
      </c>
      <c r="H35" s="31">
        <v>160</v>
      </c>
      <c r="I35" s="53">
        <v>0.13</v>
      </c>
      <c r="J35" s="50">
        <v>0.1</v>
      </c>
      <c r="K35" s="50">
        <v>0.7</v>
      </c>
      <c r="L35" s="50">
        <v>0</v>
      </c>
      <c r="M35" s="50">
        <v>37</v>
      </c>
      <c r="N35" s="50">
        <v>42.5</v>
      </c>
      <c r="O35" s="50">
        <v>5.6</v>
      </c>
      <c r="P35" s="50">
        <v>0.4</v>
      </c>
      <c r="Q35" s="12"/>
    </row>
    <row r="36" spans="1:17" s="28" customFormat="1" ht="12.75">
      <c r="A36" s="15"/>
      <c r="B36" s="26" t="s">
        <v>13</v>
      </c>
      <c r="C36" s="26"/>
      <c r="D36" s="26"/>
      <c r="E36" s="34">
        <f>E32+E34+E35</f>
        <v>26.1</v>
      </c>
      <c r="F36" s="34">
        <f>F32+F34+F35</f>
        <v>22.7</v>
      </c>
      <c r="G36" s="34">
        <f>SUM(G32:G35)</f>
        <v>77.3</v>
      </c>
      <c r="H36" s="34">
        <f>H32+H34+H35</f>
        <v>680</v>
      </c>
      <c r="I36" s="56">
        <f aca="true" t="shared" si="3" ref="I36:P36">I32+I34+I35</f>
        <v>0.39</v>
      </c>
      <c r="J36" s="34">
        <f t="shared" si="3"/>
        <v>0.6</v>
      </c>
      <c r="K36" s="34">
        <f t="shared" si="3"/>
        <v>1.1</v>
      </c>
      <c r="L36" s="55">
        <f t="shared" si="3"/>
        <v>0.6799999999999999</v>
      </c>
      <c r="M36" s="34">
        <f t="shared" si="3"/>
        <v>506.3</v>
      </c>
      <c r="N36" s="34">
        <f t="shared" si="3"/>
        <v>441</v>
      </c>
      <c r="O36" s="34">
        <f t="shared" si="3"/>
        <v>50</v>
      </c>
      <c r="P36" s="34">
        <f t="shared" si="3"/>
        <v>1.3</v>
      </c>
      <c r="Q36" s="27" t="s">
        <v>139</v>
      </c>
    </row>
    <row r="37" spans="1:17" ht="12.75">
      <c r="A37" s="7" t="s">
        <v>14</v>
      </c>
      <c r="B37" s="9"/>
      <c r="C37" s="9"/>
      <c r="D37" s="9"/>
      <c r="E37" s="31"/>
      <c r="F37" s="31"/>
      <c r="G37" s="31"/>
      <c r="H37" s="31"/>
      <c r="I37" s="50"/>
      <c r="J37" s="50"/>
      <c r="K37" s="50"/>
      <c r="L37" s="50"/>
      <c r="M37" s="50"/>
      <c r="N37" s="50"/>
      <c r="O37" s="50"/>
      <c r="P37" s="50"/>
      <c r="Q37" s="12"/>
    </row>
    <row r="38" spans="1:17" ht="12.75">
      <c r="A38" s="7" t="s">
        <v>39</v>
      </c>
      <c r="B38" s="8">
        <v>85</v>
      </c>
      <c r="C38" s="9" t="s">
        <v>40</v>
      </c>
      <c r="D38" s="8">
        <v>60</v>
      </c>
      <c r="E38" s="31">
        <v>1.7</v>
      </c>
      <c r="F38" s="31">
        <v>4.6</v>
      </c>
      <c r="G38" s="31">
        <v>4.7</v>
      </c>
      <c r="H38" s="31">
        <v>71</v>
      </c>
      <c r="I38" s="50">
        <v>0</v>
      </c>
      <c r="J38" s="50">
        <v>0.2</v>
      </c>
      <c r="K38" s="50">
        <v>1.5</v>
      </c>
      <c r="L38" s="50">
        <v>2.6</v>
      </c>
      <c r="M38" s="50">
        <v>25.3</v>
      </c>
      <c r="N38" s="50">
        <v>65</v>
      </c>
      <c r="O38" s="50">
        <v>11.5</v>
      </c>
      <c r="P38" s="50">
        <v>0.4</v>
      </c>
      <c r="Q38" s="12"/>
    </row>
    <row r="39" spans="1:17" ht="12.75">
      <c r="A39" s="7" t="s">
        <v>130</v>
      </c>
      <c r="B39" s="8">
        <v>229</v>
      </c>
      <c r="C39" s="9" t="s">
        <v>88</v>
      </c>
      <c r="D39" s="8">
        <v>250</v>
      </c>
      <c r="E39" s="31">
        <v>7.8</v>
      </c>
      <c r="F39" s="31">
        <v>7.5</v>
      </c>
      <c r="G39" s="31">
        <v>25.2</v>
      </c>
      <c r="H39" s="31">
        <v>180</v>
      </c>
      <c r="I39" s="53">
        <v>0.11</v>
      </c>
      <c r="J39" s="50">
        <v>0.09</v>
      </c>
      <c r="K39" s="50">
        <v>0.7</v>
      </c>
      <c r="L39" s="50">
        <v>4</v>
      </c>
      <c r="M39" s="50">
        <v>24</v>
      </c>
      <c r="N39" s="50">
        <v>103</v>
      </c>
      <c r="O39" s="50">
        <v>23.7</v>
      </c>
      <c r="P39" s="50">
        <v>1.3</v>
      </c>
      <c r="Q39" s="12"/>
    </row>
    <row r="40" spans="1:17" ht="12.75">
      <c r="A40" s="7" t="s">
        <v>25</v>
      </c>
      <c r="B40" s="8">
        <v>14</v>
      </c>
      <c r="C40" s="9" t="s">
        <v>108</v>
      </c>
      <c r="D40" s="8" t="s">
        <v>236</v>
      </c>
      <c r="E40" s="31">
        <v>20</v>
      </c>
      <c r="F40" s="31">
        <v>25</v>
      </c>
      <c r="G40" s="31">
        <v>35</v>
      </c>
      <c r="H40" s="31">
        <v>390.5</v>
      </c>
      <c r="I40" s="53">
        <v>0.03</v>
      </c>
      <c r="J40" s="50">
        <v>0</v>
      </c>
      <c r="K40" s="50">
        <v>0.9</v>
      </c>
      <c r="L40" s="50">
        <v>16.6</v>
      </c>
      <c r="M40" s="50">
        <v>54.6</v>
      </c>
      <c r="N40" s="50">
        <v>173</v>
      </c>
      <c r="O40" s="50">
        <v>34.2</v>
      </c>
      <c r="P40" s="50">
        <v>2.6</v>
      </c>
      <c r="Q40" s="12"/>
    </row>
    <row r="41" spans="1:17" ht="12.75">
      <c r="A41" s="7" t="s">
        <v>153</v>
      </c>
      <c r="B41" s="8">
        <v>648</v>
      </c>
      <c r="C41" s="9" t="s">
        <v>27</v>
      </c>
      <c r="D41" s="8">
        <v>200</v>
      </c>
      <c r="E41" s="31">
        <v>0</v>
      </c>
      <c r="F41" s="31">
        <v>0</v>
      </c>
      <c r="G41" s="31">
        <v>29</v>
      </c>
      <c r="H41" s="31">
        <v>121.5</v>
      </c>
      <c r="I41" s="50">
        <v>0</v>
      </c>
      <c r="J41" s="50">
        <v>0</v>
      </c>
      <c r="K41" s="50">
        <v>0</v>
      </c>
      <c r="L41" s="50">
        <v>0</v>
      </c>
      <c r="M41" s="50">
        <v>0.7</v>
      </c>
      <c r="N41" s="50">
        <v>1.9</v>
      </c>
      <c r="O41" s="50">
        <v>0.25</v>
      </c>
      <c r="P41" s="50">
        <v>0.1</v>
      </c>
      <c r="Q41" s="12"/>
    </row>
    <row r="42" spans="1:17" ht="12.75">
      <c r="A42" s="7" t="s">
        <v>107</v>
      </c>
      <c r="B42" s="9"/>
      <c r="C42" s="9" t="s">
        <v>18</v>
      </c>
      <c r="D42" s="8">
        <v>80</v>
      </c>
      <c r="E42" s="31">
        <v>4</v>
      </c>
      <c r="F42" s="31">
        <v>0.8</v>
      </c>
      <c r="G42" s="31">
        <v>42</v>
      </c>
      <c r="H42" s="31">
        <v>188</v>
      </c>
      <c r="I42" s="50">
        <v>0</v>
      </c>
      <c r="J42" s="50">
        <v>0.15</v>
      </c>
      <c r="K42" s="50">
        <v>0.6</v>
      </c>
      <c r="L42" s="50">
        <v>0</v>
      </c>
      <c r="M42" s="50">
        <v>75.4</v>
      </c>
      <c r="N42" s="50">
        <v>129.7</v>
      </c>
      <c r="O42" s="50">
        <v>11.2</v>
      </c>
      <c r="P42" s="50">
        <v>0.8</v>
      </c>
      <c r="Q42" s="12"/>
    </row>
    <row r="43" spans="1:17" s="28" customFormat="1" ht="12.75">
      <c r="A43" s="15"/>
      <c r="B43" s="26" t="s">
        <v>13</v>
      </c>
      <c r="C43" s="26"/>
      <c r="D43" s="26"/>
      <c r="E43" s="34">
        <f>SUM(E38:E42)</f>
        <v>33.5</v>
      </c>
      <c r="F43" s="34">
        <f>SUM(F38:F42)</f>
        <v>37.9</v>
      </c>
      <c r="G43" s="34">
        <f>SUM(G38:G42)</f>
        <v>135.9</v>
      </c>
      <c r="H43" s="34">
        <f>SUM(H38:H42)</f>
        <v>951</v>
      </c>
      <c r="I43" s="55">
        <f aca="true" t="shared" si="4" ref="I43:P43">SUM(I38:I42)</f>
        <v>0.14</v>
      </c>
      <c r="J43" s="34">
        <f t="shared" si="4"/>
        <v>0.44000000000000006</v>
      </c>
      <c r="K43" s="34">
        <f t="shared" si="4"/>
        <v>3.7</v>
      </c>
      <c r="L43" s="34">
        <f t="shared" si="4"/>
        <v>23.200000000000003</v>
      </c>
      <c r="M43" s="34">
        <f t="shared" si="4"/>
        <v>180</v>
      </c>
      <c r="N43" s="34">
        <f t="shared" si="4"/>
        <v>472.59999999999997</v>
      </c>
      <c r="O43" s="34">
        <f t="shared" si="4"/>
        <v>80.85000000000001</v>
      </c>
      <c r="P43" s="34">
        <f t="shared" si="4"/>
        <v>5.2</v>
      </c>
      <c r="Q43" s="27" t="s">
        <v>143</v>
      </c>
    </row>
    <row r="44" spans="1:17" ht="12.75" hidden="1">
      <c r="A44" s="7" t="s">
        <v>28</v>
      </c>
      <c r="B44" s="9"/>
      <c r="C44" s="9"/>
      <c r="D44" s="9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2"/>
    </row>
    <row r="45" spans="1:17" ht="12.75" hidden="1">
      <c r="A45" s="7" t="s">
        <v>73</v>
      </c>
      <c r="B45" s="8">
        <v>772</v>
      </c>
      <c r="C45" s="9" t="s">
        <v>154</v>
      </c>
      <c r="D45" s="8">
        <v>100</v>
      </c>
      <c r="E45" s="31">
        <v>8.1</v>
      </c>
      <c r="F45" s="31">
        <v>3.1</v>
      </c>
      <c r="G45" s="31">
        <v>52.6</v>
      </c>
      <c r="H45" s="31">
        <v>280</v>
      </c>
      <c r="I45" s="31">
        <v>280</v>
      </c>
      <c r="J45" s="31">
        <v>280</v>
      </c>
      <c r="K45" s="31">
        <v>280</v>
      </c>
      <c r="L45" s="31">
        <v>280</v>
      </c>
      <c r="M45" s="31">
        <v>280</v>
      </c>
      <c r="N45" s="31">
        <v>280</v>
      </c>
      <c r="O45" s="31">
        <v>280</v>
      </c>
      <c r="P45" s="31">
        <v>280</v>
      </c>
      <c r="Q45" s="12"/>
    </row>
    <row r="46" spans="1:17" ht="12.75" hidden="1">
      <c r="A46" s="7" t="s">
        <v>31</v>
      </c>
      <c r="B46" s="8">
        <v>337</v>
      </c>
      <c r="C46" s="9" t="s">
        <v>32</v>
      </c>
      <c r="D46" s="8">
        <v>40</v>
      </c>
      <c r="E46" s="31">
        <v>5.1</v>
      </c>
      <c r="F46" s="31"/>
      <c r="G46" s="31"/>
      <c r="H46" s="31">
        <v>40</v>
      </c>
      <c r="I46" s="31">
        <v>40</v>
      </c>
      <c r="J46" s="31">
        <v>40</v>
      </c>
      <c r="K46" s="31">
        <v>40</v>
      </c>
      <c r="L46" s="31">
        <v>40</v>
      </c>
      <c r="M46" s="31">
        <v>40</v>
      </c>
      <c r="N46" s="31">
        <v>40</v>
      </c>
      <c r="O46" s="31">
        <v>40</v>
      </c>
      <c r="P46" s="31">
        <v>40</v>
      </c>
      <c r="Q46" s="12"/>
    </row>
    <row r="47" spans="1:17" ht="12.75" hidden="1">
      <c r="A47" s="7" t="s">
        <v>123</v>
      </c>
      <c r="B47" s="8">
        <v>686</v>
      </c>
      <c r="C47" s="9" t="s">
        <v>33</v>
      </c>
      <c r="D47" s="8">
        <v>200</v>
      </c>
      <c r="E47" s="31">
        <v>1.6</v>
      </c>
      <c r="F47" s="31">
        <v>1.6</v>
      </c>
      <c r="G47" s="31">
        <v>17.3</v>
      </c>
      <c r="H47" s="31">
        <v>87</v>
      </c>
      <c r="I47" s="31">
        <v>87</v>
      </c>
      <c r="J47" s="31">
        <v>87</v>
      </c>
      <c r="K47" s="31">
        <v>87</v>
      </c>
      <c r="L47" s="31">
        <v>87</v>
      </c>
      <c r="M47" s="31">
        <v>87</v>
      </c>
      <c r="N47" s="31">
        <v>87</v>
      </c>
      <c r="O47" s="31">
        <v>87</v>
      </c>
      <c r="P47" s="31">
        <v>87</v>
      </c>
      <c r="Q47" s="12"/>
    </row>
    <row r="48" spans="1:17" ht="12.75" hidden="1">
      <c r="A48" s="7" t="s">
        <v>24</v>
      </c>
      <c r="B48" s="9"/>
      <c r="C48" s="9" t="s">
        <v>18</v>
      </c>
      <c r="D48" s="8">
        <v>40</v>
      </c>
      <c r="E48" s="31">
        <v>2.6</v>
      </c>
      <c r="F48" s="31"/>
      <c r="G48" s="31"/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12"/>
    </row>
    <row r="49" spans="1:17" ht="12.75" hidden="1">
      <c r="A49" s="7" t="s">
        <v>118</v>
      </c>
      <c r="B49" s="9"/>
      <c r="C49" s="9" t="s">
        <v>128</v>
      </c>
      <c r="D49" s="8">
        <v>100</v>
      </c>
      <c r="E49" s="31">
        <v>0</v>
      </c>
      <c r="F49" s="31">
        <v>0</v>
      </c>
      <c r="G49" s="31">
        <v>7.5</v>
      </c>
      <c r="H49" s="31">
        <v>38</v>
      </c>
      <c r="I49" s="31">
        <v>38</v>
      </c>
      <c r="J49" s="31">
        <v>38</v>
      </c>
      <c r="K49" s="31">
        <v>38</v>
      </c>
      <c r="L49" s="31">
        <v>38</v>
      </c>
      <c r="M49" s="31">
        <v>38</v>
      </c>
      <c r="N49" s="31">
        <v>38</v>
      </c>
      <c r="O49" s="31">
        <v>38</v>
      </c>
      <c r="P49" s="31">
        <v>38</v>
      </c>
      <c r="Q49" s="12"/>
    </row>
    <row r="50" spans="1:17" s="28" customFormat="1" ht="12.75" hidden="1">
      <c r="A50" s="15"/>
      <c r="B50" s="26" t="s">
        <v>13</v>
      </c>
      <c r="C50" s="26"/>
      <c r="D50" s="26"/>
      <c r="E50" s="34">
        <f>E45+E47+E49</f>
        <v>9.7</v>
      </c>
      <c r="F50" s="34">
        <f>SUM(F45:F49)</f>
        <v>4.7</v>
      </c>
      <c r="G50" s="34">
        <f>SUM(G45:G49)</f>
        <v>77.4</v>
      </c>
      <c r="H50" s="34">
        <f>H45++H47+H49</f>
        <v>405</v>
      </c>
      <c r="I50" s="34">
        <f aca="true" t="shared" si="5" ref="I50:P50">I45++I47+I49</f>
        <v>405</v>
      </c>
      <c r="J50" s="34">
        <f t="shared" si="5"/>
        <v>405</v>
      </c>
      <c r="K50" s="34">
        <f t="shared" si="5"/>
        <v>405</v>
      </c>
      <c r="L50" s="34">
        <f t="shared" si="5"/>
        <v>405</v>
      </c>
      <c r="M50" s="34">
        <f t="shared" si="5"/>
        <v>405</v>
      </c>
      <c r="N50" s="34">
        <f t="shared" si="5"/>
        <v>405</v>
      </c>
      <c r="O50" s="34">
        <f t="shared" si="5"/>
        <v>405</v>
      </c>
      <c r="P50" s="34">
        <f t="shared" si="5"/>
        <v>405</v>
      </c>
      <c r="Q50" s="27" t="s">
        <v>144</v>
      </c>
    </row>
    <row r="51" spans="1:17" s="28" customFormat="1" ht="16.5" thickBot="1">
      <c r="A51" s="32" t="s">
        <v>19</v>
      </c>
      <c r="B51" s="35"/>
      <c r="C51" s="35"/>
      <c r="D51" s="35"/>
      <c r="E51" s="36">
        <f>E36+E43</f>
        <v>59.6</v>
      </c>
      <c r="F51" s="36">
        <f>F36+F43</f>
        <v>60.599999999999994</v>
      </c>
      <c r="G51" s="36">
        <f>G36+G43</f>
        <v>213.2</v>
      </c>
      <c r="H51" s="36">
        <f>H36+H43</f>
        <v>1631</v>
      </c>
      <c r="I51" s="57">
        <f aca="true" t="shared" si="6" ref="I51:P51">I36+I43</f>
        <v>0.53</v>
      </c>
      <c r="J51" s="36">
        <f t="shared" si="6"/>
        <v>1.04</v>
      </c>
      <c r="K51" s="36">
        <f t="shared" si="6"/>
        <v>4.800000000000001</v>
      </c>
      <c r="L51" s="36">
        <f t="shared" si="6"/>
        <v>23.880000000000003</v>
      </c>
      <c r="M51" s="36">
        <f t="shared" si="6"/>
        <v>686.3</v>
      </c>
      <c r="N51" s="36">
        <f t="shared" si="6"/>
        <v>913.5999999999999</v>
      </c>
      <c r="O51" s="36">
        <f t="shared" si="6"/>
        <v>130.85000000000002</v>
      </c>
      <c r="P51" s="36">
        <f t="shared" si="6"/>
        <v>6.5</v>
      </c>
      <c r="Q51" s="37" t="s">
        <v>216</v>
      </c>
    </row>
    <row r="52" spans="1:17" ht="15.75">
      <c r="A52" s="66" t="s">
        <v>35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</row>
    <row r="53" spans="1:17" ht="12.75">
      <c r="A53" s="7" t="s">
        <v>6</v>
      </c>
      <c r="B53" s="9"/>
      <c r="C53" s="9"/>
      <c r="D53" s="9"/>
      <c r="E53" s="31"/>
      <c r="F53" s="31"/>
      <c r="G53" s="31"/>
      <c r="H53" s="31"/>
      <c r="I53" s="50"/>
      <c r="J53" s="50"/>
      <c r="K53" s="50"/>
      <c r="L53" s="50"/>
      <c r="M53" s="50"/>
      <c r="N53" s="50"/>
      <c r="O53" s="50"/>
      <c r="P53" s="50"/>
      <c r="Q53" s="12"/>
    </row>
    <row r="54" spans="1:17" ht="12.75">
      <c r="A54" s="7" t="s">
        <v>36</v>
      </c>
      <c r="B54" s="8">
        <v>311</v>
      </c>
      <c r="C54" s="9" t="s">
        <v>37</v>
      </c>
      <c r="D54" s="8">
        <v>250</v>
      </c>
      <c r="E54" s="31">
        <v>10</v>
      </c>
      <c r="F54" s="31">
        <v>10</v>
      </c>
      <c r="G54" s="31">
        <v>36</v>
      </c>
      <c r="H54" s="31">
        <v>320</v>
      </c>
      <c r="I54" s="53">
        <v>0.01</v>
      </c>
      <c r="J54" s="50">
        <v>0.3</v>
      </c>
      <c r="K54" s="50">
        <v>1</v>
      </c>
      <c r="L54" s="50">
        <v>0.5</v>
      </c>
      <c r="M54" s="50">
        <v>240</v>
      </c>
      <c r="N54" s="50">
        <v>269.3</v>
      </c>
      <c r="O54" s="50">
        <v>94.3</v>
      </c>
      <c r="P54" s="50">
        <v>2.8</v>
      </c>
      <c r="Q54" s="12"/>
    </row>
    <row r="55" spans="1:17" ht="12.75">
      <c r="A55" s="7" t="s">
        <v>155</v>
      </c>
      <c r="B55" s="8">
        <v>690</v>
      </c>
      <c r="C55" s="9" t="s">
        <v>224</v>
      </c>
      <c r="D55" s="8">
        <v>200</v>
      </c>
      <c r="E55" s="31">
        <v>3</v>
      </c>
      <c r="F55" s="31">
        <v>3.2</v>
      </c>
      <c r="G55" s="31">
        <v>22.8</v>
      </c>
      <c r="H55" s="31">
        <v>133.4</v>
      </c>
      <c r="I55" s="53">
        <v>0.03</v>
      </c>
      <c r="J55" s="50">
        <v>0</v>
      </c>
      <c r="K55" s="50">
        <v>0</v>
      </c>
      <c r="L55" s="50">
        <v>0.4</v>
      </c>
      <c r="M55" s="50">
        <v>130</v>
      </c>
      <c r="N55" s="50">
        <v>64</v>
      </c>
      <c r="O55" s="50">
        <v>13.2</v>
      </c>
      <c r="P55" s="50">
        <v>0.1</v>
      </c>
      <c r="Q55" s="12"/>
    </row>
    <row r="56" spans="1:17" ht="12.75">
      <c r="A56" s="7" t="s">
        <v>225</v>
      </c>
      <c r="B56" s="8"/>
      <c r="C56" s="9" t="s">
        <v>109</v>
      </c>
      <c r="D56" s="8" t="s">
        <v>157</v>
      </c>
      <c r="E56" s="31">
        <v>6.6</v>
      </c>
      <c r="F56" s="31">
        <v>10.6</v>
      </c>
      <c r="G56" s="31">
        <v>48</v>
      </c>
      <c r="H56" s="31">
        <v>219.4</v>
      </c>
      <c r="I56" s="53">
        <v>0.22</v>
      </c>
      <c r="J56" s="50">
        <v>0.1</v>
      </c>
      <c r="K56" s="50">
        <v>0.4</v>
      </c>
      <c r="L56" s="50">
        <v>0</v>
      </c>
      <c r="M56" s="50">
        <v>197</v>
      </c>
      <c r="N56" s="50">
        <v>105</v>
      </c>
      <c r="O56" s="50">
        <v>10.5</v>
      </c>
      <c r="P56" s="50">
        <v>0.6</v>
      </c>
      <c r="Q56" s="12"/>
    </row>
    <row r="57" spans="1:17" ht="12.75" hidden="1">
      <c r="A57" s="7" t="s">
        <v>11</v>
      </c>
      <c r="B57" s="8">
        <v>3</v>
      </c>
      <c r="C57" s="9" t="s">
        <v>12</v>
      </c>
      <c r="D57" s="8">
        <v>12</v>
      </c>
      <c r="E57" s="31">
        <v>2.8</v>
      </c>
      <c r="F57" s="31"/>
      <c r="G57" s="31"/>
      <c r="H57" s="31">
        <v>0</v>
      </c>
      <c r="I57" s="50"/>
      <c r="J57" s="50"/>
      <c r="K57" s="50"/>
      <c r="L57" s="50"/>
      <c r="M57" s="50"/>
      <c r="N57" s="50"/>
      <c r="O57" s="50"/>
      <c r="P57" s="50"/>
      <c r="Q57" s="12"/>
    </row>
    <row r="58" spans="1:23" s="28" customFormat="1" ht="12.75">
      <c r="A58" s="15"/>
      <c r="B58" s="26" t="s">
        <v>13</v>
      </c>
      <c r="C58" s="26"/>
      <c r="D58" s="26"/>
      <c r="E58" s="34">
        <f>E54+E55+E56</f>
        <v>19.6</v>
      </c>
      <c r="F58" s="34">
        <f>SUM(F54:F57)</f>
        <v>23.799999999999997</v>
      </c>
      <c r="G58" s="34">
        <f>SUM(G54:G57)</f>
        <v>106.8</v>
      </c>
      <c r="H58" s="34">
        <f>SUM(H54:H57)</f>
        <v>672.8</v>
      </c>
      <c r="I58" s="55">
        <f aca="true" t="shared" si="7" ref="I58:P58">SUM(I54:I57)</f>
        <v>0.26</v>
      </c>
      <c r="J58" s="34">
        <f t="shared" si="7"/>
        <v>0.4</v>
      </c>
      <c r="K58" s="34">
        <f t="shared" si="7"/>
        <v>1.4</v>
      </c>
      <c r="L58" s="34">
        <f t="shared" si="7"/>
        <v>0.9</v>
      </c>
      <c r="M58" s="34">
        <f t="shared" si="7"/>
        <v>567</v>
      </c>
      <c r="N58" s="34">
        <f t="shared" si="7"/>
        <v>438.3</v>
      </c>
      <c r="O58" s="34">
        <f t="shared" si="7"/>
        <v>118</v>
      </c>
      <c r="P58" s="34">
        <f t="shared" si="7"/>
        <v>3.5</v>
      </c>
      <c r="Q58" s="27" t="s">
        <v>139</v>
      </c>
      <c r="W58" s="1"/>
    </row>
    <row r="59" spans="1:17" ht="12.75">
      <c r="A59" s="7" t="s">
        <v>14</v>
      </c>
      <c r="B59" s="9"/>
      <c r="C59" s="9"/>
      <c r="D59" s="8"/>
      <c r="E59" s="31"/>
      <c r="F59" s="31"/>
      <c r="G59" s="31"/>
      <c r="H59" s="31"/>
      <c r="I59" s="50"/>
      <c r="J59" s="50"/>
      <c r="K59" s="50"/>
      <c r="L59" s="50"/>
      <c r="M59" s="50"/>
      <c r="N59" s="50"/>
      <c r="O59" s="50"/>
      <c r="P59" s="50"/>
      <c r="Q59" s="12"/>
    </row>
    <row r="60" spans="1:17" ht="12.75">
      <c r="A60" s="7" t="s">
        <v>211</v>
      </c>
      <c r="B60" s="8">
        <v>78</v>
      </c>
      <c r="C60" s="9" t="s">
        <v>68</v>
      </c>
      <c r="D60" s="8">
        <v>50</v>
      </c>
      <c r="E60" s="31">
        <v>0.9</v>
      </c>
      <c r="F60" s="31">
        <v>4</v>
      </c>
      <c r="G60" s="31">
        <v>5</v>
      </c>
      <c r="H60" s="31">
        <v>60.5</v>
      </c>
      <c r="I60" s="50">
        <v>0</v>
      </c>
      <c r="J60" s="50">
        <v>0.02</v>
      </c>
      <c r="K60" s="50">
        <v>1.3</v>
      </c>
      <c r="L60" s="50">
        <v>7</v>
      </c>
      <c r="M60" s="50">
        <v>17.8</v>
      </c>
      <c r="N60" s="50">
        <v>25.2</v>
      </c>
      <c r="O60" s="50">
        <v>12.3</v>
      </c>
      <c r="P60" s="50">
        <v>0.5</v>
      </c>
      <c r="Q60" s="12"/>
    </row>
    <row r="61" spans="1:17" ht="12.75">
      <c r="A61" s="7" t="s">
        <v>161</v>
      </c>
      <c r="B61" s="8">
        <v>124</v>
      </c>
      <c r="C61" s="9" t="s">
        <v>41</v>
      </c>
      <c r="D61" s="8">
        <v>250</v>
      </c>
      <c r="E61" s="31">
        <v>6.2</v>
      </c>
      <c r="F61" s="31">
        <v>4.6</v>
      </c>
      <c r="G61" s="31">
        <v>14</v>
      </c>
      <c r="H61" s="31">
        <v>103</v>
      </c>
      <c r="I61" s="53">
        <v>0.07</v>
      </c>
      <c r="J61" s="50">
        <v>0.06</v>
      </c>
      <c r="K61" s="53">
        <v>1.09</v>
      </c>
      <c r="L61" s="50">
        <v>8</v>
      </c>
      <c r="M61" s="50">
        <v>45.9</v>
      </c>
      <c r="N61" s="50">
        <v>88</v>
      </c>
      <c r="O61" s="50">
        <v>25.2</v>
      </c>
      <c r="P61" s="50">
        <v>1.1</v>
      </c>
      <c r="Q61" s="12"/>
    </row>
    <row r="62" spans="1:17" ht="12.75">
      <c r="A62" s="7" t="s">
        <v>214</v>
      </c>
      <c r="B62" s="8">
        <v>394</v>
      </c>
      <c r="C62" s="9" t="s">
        <v>162</v>
      </c>
      <c r="D62" s="8" t="s">
        <v>55</v>
      </c>
      <c r="E62" s="31">
        <v>16.8</v>
      </c>
      <c r="F62" s="31">
        <v>16.2</v>
      </c>
      <c r="G62" s="31">
        <v>17.2</v>
      </c>
      <c r="H62" s="31">
        <v>312.7</v>
      </c>
      <c r="I62" s="53">
        <v>0.023</v>
      </c>
      <c r="J62" s="50">
        <v>0.2</v>
      </c>
      <c r="K62" s="50">
        <v>3.6</v>
      </c>
      <c r="L62" s="50">
        <v>1.6</v>
      </c>
      <c r="M62" s="50">
        <v>60</v>
      </c>
      <c r="N62" s="50">
        <v>146.3</v>
      </c>
      <c r="O62" s="50">
        <v>30.7</v>
      </c>
      <c r="P62" s="50">
        <v>1.1</v>
      </c>
      <c r="Q62" s="12"/>
    </row>
    <row r="63" spans="1:17" ht="12.75">
      <c r="A63" s="7" t="s">
        <v>44</v>
      </c>
      <c r="B63" s="8">
        <v>520</v>
      </c>
      <c r="C63" s="9" t="s">
        <v>45</v>
      </c>
      <c r="D63" s="8">
        <v>180</v>
      </c>
      <c r="E63" s="31">
        <v>4.8</v>
      </c>
      <c r="F63" s="31">
        <v>4.8</v>
      </c>
      <c r="G63" s="31">
        <v>32.8</v>
      </c>
      <c r="H63" s="31">
        <v>197</v>
      </c>
      <c r="I63" s="53">
        <v>0.09</v>
      </c>
      <c r="J63" s="50">
        <v>0.2</v>
      </c>
      <c r="K63" s="50">
        <v>0</v>
      </c>
      <c r="L63" s="50">
        <v>16</v>
      </c>
      <c r="M63" s="50">
        <v>60</v>
      </c>
      <c r="N63" s="50">
        <v>119.3</v>
      </c>
      <c r="O63" s="50">
        <v>40.5</v>
      </c>
      <c r="P63" s="50">
        <v>1.4</v>
      </c>
      <c r="Q63" s="12"/>
    </row>
    <row r="64" spans="1:17" ht="12.75">
      <c r="A64" s="7" t="s">
        <v>159</v>
      </c>
      <c r="B64" s="8">
        <v>631</v>
      </c>
      <c r="C64" s="9" t="s">
        <v>63</v>
      </c>
      <c r="D64" s="8">
        <v>200</v>
      </c>
      <c r="E64" s="31">
        <v>0</v>
      </c>
      <c r="F64" s="31">
        <v>0</v>
      </c>
      <c r="G64" s="31">
        <v>28</v>
      </c>
      <c r="H64" s="31">
        <v>114.6</v>
      </c>
      <c r="I64" s="50">
        <v>0</v>
      </c>
      <c r="J64" s="50">
        <v>0</v>
      </c>
      <c r="K64" s="53">
        <v>0.09</v>
      </c>
      <c r="L64" s="50">
        <v>0.5</v>
      </c>
      <c r="M64" s="50">
        <v>8.5</v>
      </c>
      <c r="N64" s="50">
        <v>3.6</v>
      </c>
      <c r="O64" s="50">
        <v>3.1</v>
      </c>
      <c r="P64" s="50">
        <v>4.2</v>
      </c>
      <c r="Q64" s="12"/>
    </row>
    <row r="65" spans="1:17" ht="12.75">
      <c r="A65" s="7" t="s">
        <v>107</v>
      </c>
      <c r="B65" s="9"/>
      <c r="C65" s="9" t="s">
        <v>18</v>
      </c>
      <c r="D65" s="8">
        <v>70</v>
      </c>
      <c r="E65" s="31">
        <v>3.5</v>
      </c>
      <c r="F65" s="31">
        <v>0.7</v>
      </c>
      <c r="G65" s="31">
        <v>37</v>
      </c>
      <c r="H65" s="31">
        <v>164.5</v>
      </c>
      <c r="I65" s="50">
        <v>0</v>
      </c>
      <c r="J65" s="50">
        <v>0.15</v>
      </c>
      <c r="K65" s="50">
        <v>0.5</v>
      </c>
      <c r="L65" s="50">
        <v>0</v>
      </c>
      <c r="M65" s="50">
        <v>66</v>
      </c>
      <c r="N65" s="50">
        <v>114</v>
      </c>
      <c r="O65" s="50">
        <v>11.2</v>
      </c>
      <c r="P65" s="50">
        <v>0.8</v>
      </c>
      <c r="Q65" s="12"/>
    </row>
    <row r="66" spans="1:17" s="28" customFormat="1" ht="12.75">
      <c r="A66" s="15"/>
      <c r="B66" s="26" t="s">
        <v>13</v>
      </c>
      <c r="C66" s="26"/>
      <c r="D66" s="26"/>
      <c r="E66" s="34">
        <f>SUM(E60:E65)</f>
        <v>32.2</v>
      </c>
      <c r="F66" s="34">
        <f>SUM(F60:F65)</f>
        <v>30.299999999999997</v>
      </c>
      <c r="G66" s="34">
        <f>SUM(G60:G65)</f>
        <v>134</v>
      </c>
      <c r="H66" s="34">
        <f>SUM(H60:H65)</f>
        <v>952.3000000000001</v>
      </c>
      <c r="I66" s="55">
        <f aca="true" t="shared" si="8" ref="I66:P66">SUM(I60:I65)</f>
        <v>0.183</v>
      </c>
      <c r="J66" s="34">
        <f t="shared" si="8"/>
        <v>0.63</v>
      </c>
      <c r="K66" s="34">
        <f t="shared" si="8"/>
        <v>6.58</v>
      </c>
      <c r="L66" s="34">
        <f t="shared" si="8"/>
        <v>33.1</v>
      </c>
      <c r="M66" s="34">
        <f t="shared" si="8"/>
        <v>258.2</v>
      </c>
      <c r="N66" s="34">
        <f t="shared" si="8"/>
        <v>496.40000000000003</v>
      </c>
      <c r="O66" s="34">
        <f t="shared" si="8"/>
        <v>123</v>
      </c>
      <c r="P66" s="34">
        <f t="shared" si="8"/>
        <v>9.100000000000001</v>
      </c>
      <c r="Q66" s="27" t="s">
        <v>143</v>
      </c>
    </row>
    <row r="67" spans="1:17" ht="12.75" hidden="1">
      <c r="A67" s="7" t="s">
        <v>28</v>
      </c>
      <c r="B67" s="9"/>
      <c r="C67" s="9"/>
      <c r="D67" s="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2"/>
    </row>
    <row r="68" spans="1:17" ht="12.75" hidden="1">
      <c r="A68" s="7" t="s">
        <v>47</v>
      </c>
      <c r="B68" s="8">
        <v>738</v>
      </c>
      <c r="C68" s="9" t="s">
        <v>48</v>
      </c>
      <c r="D68" s="40" t="s">
        <v>167</v>
      </c>
      <c r="E68" s="31">
        <v>7.5</v>
      </c>
      <c r="F68" s="31">
        <v>6</v>
      </c>
      <c r="G68" s="31">
        <v>64</v>
      </c>
      <c r="H68" s="31">
        <v>291</v>
      </c>
      <c r="I68" s="31">
        <v>291</v>
      </c>
      <c r="J68" s="31">
        <v>291</v>
      </c>
      <c r="K68" s="31">
        <v>291</v>
      </c>
      <c r="L68" s="31">
        <v>291</v>
      </c>
      <c r="M68" s="31">
        <v>291</v>
      </c>
      <c r="N68" s="31">
        <v>291</v>
      </c>
      <c r="O68" s="31">
        <v>291</v>
      </c>
      <c r="P68" s="31">
        <v>291</v>
      </c>
      <c r="Q68" s="12"/>
    </row>
    <row r="69" spans="1:17" ht="12.75" hidden="1">
      <c r="A69" s="7" t="s">
        <v>97</v>
      </c>
      <c r="B69" s="8">
        <v>698</v>
      </c>
      <c r="C69" s="9" t="s">
        <v>59</v>
      </c>
      <c r="D69" s="8">
        <v>200</v>
      </c>
      <c r="E69" s="31">
        <v>5.6</v>
      </c>
      <c r="F69" s="31">
        <v>6.4</v>
      </c>
      <c r="G69" s="31">
        <v>8.2</v>
      </c>
      <c r="H69" s="31">
        <v>117</v>
      </c>
      <c r="I69" s="31">
        <v>117</v>
      </c>
      <c r="J69" s="31">
        <v>117</v>
      </c>
      <c r="K69" s="31">
        <v>117</v>
      </c>
      <c r="L69" s="31">
        <v>117</v>
      </c>
      <c r="M69" s="31">
        <v>117</v>
      </c>
      <c r="N69" s="31">
        <v>117</v>
      </c>
      <c r="O69" s="31">
        <v>117</v>
      </c>
      <c r="P69" s="31">
        <v>117</v>
      </c>
      <c r="Q69" s="12"/>
    </row>
    <row r="70" spans="1:17" s="28" customFormat="1" ht="12.75" hidden="1">
      <c r="A70" s="15"/>
      <c r="B70" s="26" t="s">
        <v>13</v>
      </c>
      <c r="C70" s="26"/>
      <c r="D70" s="26"/>
      <c r="E70" s="34">
        <f>SUM(E68:E69)</f>
        <v>13.1</v>
      </c>
      <c r="F70" s="34">
        <f>SUM(F68:F69)</f>
        <v>12.4</v>
      </c>
      <c r="G70" s="34">
        <f>SUM(G68:G69)</f>
        <v>72.2</v>
      </c>
      <c r="H70" s="34">
        <f>SUM(H68:H69)</f>
        <v>408</v>
      </c>
      <c r="I70" s="34">
        <f aca="true" t="shared" si="9" ref="I70:P70">SUM(I68:I69)</f>
        <v>408</v>
      </c>
      <c r="J70" s="34">
        <f t="shared" si="9"/>
        <v>408</v>
      </c>
      <c r="K70" s="34">
        <f t="shared" si="9"/>
        <v>408</v>
      </c>
      <c r="L70" s="34">
        <f t="shared" si="9"/>
        <v>408</v>
      </c>
      <c r="M70" s="34">
        <f t="shared" si="9"/>
        <v>408</v>
      </c>
      <c r="N70" s="34">
        <f t="shared" si="9"/>
        <v>408</v>
      </c>
      <c r="O70" s="34">
        <f t="shared" si="9"/>
        <v>408</v>
      </c>
      <c r="P70" s="34">
        <f t="shared" si="9"/>
        <v>408</v>
      </c>
      <c r="Q70" s="27" t="s">
        <v>144</v>
      </c>
    </row>
    <row r="71" spans="1:17" s="28" customFormat="1" ht="16.5" thickBot="1">
      <c r="A71" s="32" t="s">
        <v>19</v>
      </c>
      <c r="B71" s="35"/>
      <c r="C71" s="35"/>
      <c r="D71" s="35"/>
      <c r="E71" s="36">
        <f>E58+E66</f>
        <v>51.800000000000004</v>
      </c>
      <c r="F71" s="36">
        <f>F58+F66</f>
        <v>54.099999999999994</v>
      </c>
      <c r="G71" s="36">
        <f>G58+G66</f>
        <v>240.8</v>
      </c>
      <c r="H71" s="36">
        <f>H58+H66</f>
        <v>1625.1</v>
      </c>
      <c r="I71" s="57">
        <f aca="true" t="shared" si="10" ref="I71:P71">I58+I66</f>
        <v>0.443</v>
      </c>
      <c r="J71" s="36">
        <f t="shared" si="10"/>
        <v>1.03</v>
      </c>
      <c r="K71" s="36">
        <f t="shared" si="10"/>
        <v>7.98</v>
      </c>
      <c r="L71" s="36">
        <f t="shared" si="10"/>
        <v>34</v>
      </c>
      <c r="M71" s="36">
        <f t="shared" si="10"/>
        <v>825.2</v>
      </c>
      <c r="N71" s="36">
        <f t="shared" si="10"/>
        <v>934.7</v>
      </c>
      <c r="O71" s="36">
        <f t="shared" si="10"/>
        <v>241</v>
      </c>
      <c r="P71" s="36">
        <f t="shared" si="10"/>
        <v>12.600000000000001</v>
      </c>
      <c r="Q71" s="37" t="s">
        <v>216</v>
      </c>
    </row>
    <row r="72" spans="1:17" ht="15.75">
      <c r="A72" s="66" t="s">
        <v>49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8"/>
    </row>
    <row r="73" spans="1:17" ht="12.75">
      <c r="A73" s="7" t="s">
        <v>6</v>
      </c>
      <c r="B73" s="9"/>
      <c r="C73" s="9"/>
      <c r="D73" s="9"/>
      <c r="E73" s="31"/>
      <c r="F73" s="31"/>
      <c r="G73" s="31"/>
      <c r="H73" s="31"/>
      <c r="I73" s="50"/>
      <c r="J73" s="50"/>
      <c r="K73" s="50"/>
      <c r="L73" s="50"/>
      <c r="M73" s="50"/>
      <c r="N73" s="50"/>
      <c r="O73" s="50"/>
      <c r="P73" s="50"/>
      <c r="Q73" s="12"/>
    </row>
    <row r="74" spans="1:17" ht="12.75">
      <c r="A74" s="7" t="s">
        <v>50</v>
      </c>
      <c r="B74" s="8">
        <v>342</v>
      </c>
      <c r="C74" s="9" t="s">
        <v>51</v>
      </c>
      <c r="D74" s="8" t="s">
        <v>52</v>
      </c>
      <c r="E74" s="31">
        <v>12.6</v>
      </c>
      <c r="F74" s="31">
        <v>17</v>
      </c>
      <c r="G74" s="31">
        <v>3</v>
      </c>
      <c r="H74" s="31">
        <v>212.4</v>
      </c>
      <c r="I74" s="53">
        <v>0.04</v>
      </c>
      <c r="J74" s="50">
        <v>0</v>
      </c>
      <c r="K74" s="53">
        <v>0.05</v>
      </c>
      <c r="L74" s="50">
        <v>0.5</v>
      </c>
      <c r="M74" s="50">
        <v>276</v>
      </c>
      <c r="N74" s="50">
        <v>321.5</v>
      </c>
      <c r="O74" s="50">
        <v>17.4</v>
      </c>
      <c r="P74" s="50">
        <v>2</v>
      </c>
      <c r="Q74" s="12"/>
    </row>
    <row r="75" spans="1:17" ht="12.75">
      <c r="A75" s="7" t="s">
        <v>238</v>
      </c>
      <c r="B75" s="8">
        <v>693</v>
      </c>
      <c r="C75" s="9" t="s">
        <v>164</v>
      </c>
      <c r="D75" s="8">
        <v>200</v>
      </c>
      <c r="E75" s="31">
        <v>5.8</v>
      </c>
      <c r="F75" s="31">
        <v>3.5</v>
      </c>
      <c r="G75" s="31">
        <v>25</v>
      </c>
      <c r="H75" s="31">
        <v>145.6</v>
      </c>
      <c r="I75" s="53">
        <v>0.07</v>
      </c>
      <c r="J75" s="50">
        <v>0</v>
      </c>
      <c r="K75" s="53">
        <v>0.05</v>
      </c>
      <c r="L75" s="50">
        <v>0.6</v>
      </c>
      <c r="M75" s="50">
        <v>140</v>
      </c>
      <c r="N75" s="50">
        <v>103</v>
      </c>
      <c r="O75" s="50">
        <v>36.7</v>
      </c>
      <c r="P75" s="50">
        <v>0.5</v>
      </c>
      <c r="Q75" s="12"/>
    </row>
    <row r="76" spans="1:17" ht="12.75">
      <c r="A76" s="7" t="s">
        <v>165</v>
      </c>
      <c r="B76" s="8">
        <v>770</v>
      </c>
      <c r="C76" s="9" t="s">
        <v>9</v>
      </c>
      <c r="D76" s="8" t="s">
        <v>168</v>
      </c>
      <c r="E76" s="31">
        <v>3.8</v>
      </c>
      <c r="F76" s="31">
        <v>10.2</v>
      </c>
      <c r="G76" s="31">
        <v>30.5</v>
      </c>
      <c r="H76" s="31">
        <v>230</v>
      </c>
      <c r="I76" s="53">
        <v>0.24</v>
      </c>
      <c r="J76" s="50">
        <v>0.3</v>
      </c>
      <c r="K76" s="50">
        <v>0.7</v>
      </c>
      <c r="L76" s="50">
        <v>0</v>
      </c>
      <c r="M76" s="50">
        <v>56.5</v>
      </c>
      <c r="N76" s="50">
        <v>56</v>
      </c>
      <c r="O76" s="50">
        <v>5.1</v>
      </c>
      <c r="P76" s="50">
        <v>0.5</v>
      </c>
      <c r="Q76" s="12"/>
    </row>
    <row r="77" spans="1:17" ht="12.75">
      <c r="A77" s="7" t="s">
        <v>24</v>
      </c>
      <c r="B77" s="9"/>
      <c r="C77" s="9" t="s">
        <v>18</v>
      </c>
      <c r="D77" s="8">
        <v>40</v>
      </c>
      <c r="E77" s="31">
        <v>2</v>
      </c>
      <c r="F77" s="31">
        <v>0.4</v>
      </c>
      <c r="G77" s="31">
        <v>21.3</v>
      </c>
      <c r="H77" s="31">
        <v>94</v>
      </c>
      <c r="I77" s="53">
        <v>0.08</v>
      </c>
      <c r="J77" s="50">
        <v>0</v>
      </c>
      <c r="K77" s="53">
        <v>0.31</v>
      </c>
      <c r="L77" s="50">
        <v>0</v>
      </c>
      <c r="M77" s="50">
        <v>37</v>
      </c>
      <c r="N77" s="50">
        <v>42.5</v>
      </c>
      <c r="O77" s="50">
        <v>5.6</v>
      </c>
      <c r="P77" s="50">
        <v>0.4</v>
      </c>
      <c r="Q77" s="12"/>
    </row>
    <row r="78" spans="1:17" s="28" customFormat="1" ht="12.75">
      <c r="A78" s="15"/>
      <c r="B78" s="26" t="s">
        <v>13</v>
      </c>
      <c r="C78" s="26"/>
      <c r="D78" s="26"/>
      <c r="E78" s="34">
        <f aca="true" t="shared" si="11" ref="E78:P78">SUM(E74:E77)</f>
        <v>24.2</v>
      </c>
      <c r="F78" s="34">
        <f t="shared" si="11"/>
        <v>31.099999999999998</v>
      </c>
      <c r="G78" s="34">
        <f t="shared" si="11"/>
        <v>79.8</v>
      </c>
      <c r="H78" s="34">
        <f t="shared" si="11"/>
        <v>682</v>
      </c>
      <c r="I78" s="55">
        <f t="shared" si="11"/>
        <v>0.43</v>
      </c>
      <c r="J78" s="34">
        <f t="shared" si="11"/>
        <v>0.3</v>
      </c>
      <c r="K78" s="55">
        <f t="shared" si="11"/>
        <v>1.1099999999999999</v>
      </c>
      <c r="L78" s="34">
        <f t="shared" si="11"/>
        <v>1.1</v>
      </c>
      <c r="M78" s="34">
        <f t="shared" si="11"/>
        <v>509.5</v>
      </c>
      <c r="N78" s="34">
        <f t="shared" si="11"/>
        <v>523</v>
      </c>
      <c r="O78" s="34">
        <f t="shared" si="11"/>
        <v>64.8</v>
      </c>
      <c r="P78" s="34">
        <f t="shared" si="11"/>
        <v>3.4</v>
      </c>
      <c r="Q78" s="27" t="s">
        <v>139</v>
      </c>
    </row>
    <row r="79" spans="1:17" ht="12.75">
      <c r="A79" s="7" t="s">
        <v>14</v>
      </c>
      <c r="B79" s="9"/>
      <c r="C79" s="9"/>
      <c r="D79" s="9"/>
      <c r="E79" s="31"/>
      <c r="F79" s="31"/>
      <c r="G79" s="31"/>
      <c r="H79" s="31"/>
      <c r="I79" s="50"/>
      <c r="J79" s="50"/>
      <c r="K79" s="50"/>
      <c r="L79" s="50"/>
      <c r="M79" s="50"/>
      <c r="N79" s="50"/>
      <c r="O79" s="50"/>
      <c r="P79" s="50"/>
      <c r="Q79" s="12"/>
    </row>
    <row r="80" spans="1:17" ht="12.75">
      <c r="A80" s="7" t="s">
        <v>170</v>
      </c>
      <c r="B80" s="8">
        <v>25</v>
      </c>
      <c r="C80" s="9" t="s">
        <v>15</v>
      </c>
      <c r="D80" s="8">
        <v>50</v>
      </c>
      <c r="E80" s="31">
        <v>0.7</v>
      </c>
      <c r="F80" s="31">
        <v>5</v>
      </c>
      <c r="G80" s="31">
        <v>2</v>
      </c>
      <c r="H80" s="31">
        <v>65</v>
      </c>
      <c r="I80" s="50">
        <v>0</v>
      </c>
      <c r="J80" s="50">
        <v>0.04</v>
      </c>
      <c r="K80" s="50">
        <v>2</v>
      </c>
      <c r="L80" s="50">
        <v>5</v>
      </c>
      <c r="M80" s="50">
        <v>9.6</v>
      </c>
      <c r="N80" s="50">
        <v>25.8</v>
      </c>
      <c r="O80" s="50">
        <v>10.3</v>
      </c>
      <c r="P80" s="50">
        <v>0.3</v>
      </c>
      <c r="Q80" s="12"/>
    </row>
    <row r="81" spans="1:17" ht="12.75">
      <c r="A81" s="7" t="s">
        <v>53</v>
      </c>
      <c r="B81" s="8">
        <v>139</v>
      </c>
      <c r="C81" s="9" t="s">
        <v>54</v>
      </c>
      <c r="D81" s="8">
        <v>200</v>
      </c>
      <c r="E81" s="31">
        <v>8.4</v>
      </c>
      <c r="F81" s="31">
        <v>3</v>
      </c>
      <c r="G81" s="31">
        <v>16.6</v>
      </c>
      <c r="H81" s="31">
        <v>141</v>
      </c>
      <c r="I81" s="53">
        <v>0.07</v>
      </c>
      <c r="J81" s="50">
        <v>0.2</v>
      </c>
      <c r="K81" s="53">
        <v>0.027</v>
      </c>
      <c r="L81" s="50">
        <v>4</v>
      </c>
      <c r="M81" s="50">
        <v>32.6</v>
      </c>
      <c r="N81" s="50">
        <v>66.9</v>
      </c>
      <c r="O81" s="50">
        <v>2.5</v>
      </c>
      <c r="P81" s="50">
        <v>4.3</v>
      </c>
      <c r="Q81" s="12"/>
    </row>
    <row r="82" spans="1:17" ht="12.75">
      <c r="A82" s="7" t="s">
        <v>172</v>
      </c>
      <c r="B82" s="8">
        <v>440</v>
      </c>
      <c r="C82" s="9" t="s">
        <v>173</v>
      </c>
      <c r="D82" s="8" t="s">
        <v>43</v>
      </c>
      <c r="E82" s="31">
        <v>10</v>
      </c>
      <c r="F82" s="31">
        <v>21</v>
      </c>
      <c r="G82" s="31">
        <v>5.7</v>
      </c>
      <c r="H82" s="31">
        <v>305.5</v>
      </c>
      <c r="I82" s="53">
        <v>0.07</v>
      </c>
      <c r="J82" s="50">
        <v>0</v>
      </c>
      <c r="K82" s="53">
        <v>0.18</v>
      </c>
      <c r="L82" s="50">
        <v>0</v>
      </c>
      <c r="M82" s="50">
        <v>254</v>
      </c>
      <c r="N82" s="50">
        <v>257.5</v>
      </c>
      <c r="O82" s="50">
        <v>18</v>
      </c>
      <c r="P82" s="50">
        <v>1.4</v>
      </c>
      <c r="Q82" s="12"/>
    </row>
    <row r="83" spans="1:17" ht="12.75">
      <c r="A83" s="7" t="s">
        <v>56</v>
      </c>
      <c r="B83" s="8">
        <v>534</v>
      </c>
      <c r="C83" s="9" t="s">
        <v>57</v>
      </c>
      <c r="D83" s="8">
        <v>180</v>
      </c>
      <c r="E83" s="31">
        <v>4</v>
      </c>
      <c r="F83" s="31">
        <v>4.7</v>
      </c>
      <c r="G83" s="31">
        <v>18.4</v>
      </c>
      <c r="H83" s="31">
        <v>138</v>
      </c>
      <c r="I83" s="53">
        <v>0.08</v>
      </c>
      <c r="J83" s="50">
        <v>0</v>
      </c>
      <c r="K83" s="53">
        <v>2.7</v>
      </c>
      <c r="L83" s="50">
        <v>60.5</v>
      </c>
      <c r="M83" s="50">
        <v>87.8</v>
      </c>
      <c r="N83" s="50">
        <v>66.1</v>
      </c>
      <c r="O83" s="50">
        <v>34.4</v>
      </c>
      <c r="P83" s="50">
        <v>1.3</v>
      </c>
      <c r="Q83" s="12"/>
    </row>
    <row r="84" spans="1:17" ht="12.75">
      <c r="A84" s="7" t="s">
        <v>117</v>
      </c>
      <c r="B84" s="8">
        <v>638</v>
      </c>
      <c r="C84" s="9" t="s">
        <v>171</v>
      </c>
      <c r="D84" s="8">
        <v>200</v>
      </c>
      <c r="E84" s="31">
        <v>0</v>
      </c>
      <c r="F84" s="31">
        <v>0</v>
      </c>
      <c r="G84" s="31">
        <v>29</v>
      </c>
      <c r="H84" s="31">
        <v>105</v>
      </c>
      <c r="I84" s="50">
        <v>0</v>
      </c>
      <c r="J84" s="50">
        <v>0</v>
      </c>
      <c r="K84" s="50">
        <v>0</v>
      </c>
      <c r="L84" s="50">
        <v>0.8</v>
      </c>
      <c r="M84" s="50">
        <v>11.3</v>
      </c>
      <c r="N84" s="50">
        <v>29.2</v>
      </c>
      <c r="O84" s="50">
        <v>3</v>
      </c>
      <c r="P84" s="50">
        <v>0.5</v>
      </c>
      <c r="Q84" s="12"/>
    </row>
    <row r="85" spans="1:17" ht="12.75">
      <c r="A85" s="7" t="s">
        <v>107</v>
      </c>
      <c r="B85" s="9"/>
      <c r="C85" s="9" t="s">
        <v>18</v>
      </c>
      <c r="D85" s="8">
        <v>80</v>
      </c>
      <c r="E85" s="31">
        <v>4</v>
      </c>
      <c r="F85" s="31">
        <v>0.8</v>
      </c>
      <c r="G85" s="31">
        <v>42</v>
      </c>
      <c r="H85" s="31">
        <v>188</v>
      </c>
      <c r="I85" s="50">
        <v>0</v>
      </c>
      <c r="J85" s="50">
        <v>0.2</v>
      </c>
      <c r="K85" s="53">
        <v>0.64</v>
      </c>
      <c r="L85" s="50">
        <v>0</v>
      </c>
      <c r="M85" s="50">
        <v>75.4</v>
      </c>
      <c r="N85" s="50">
        <v>129.7</v>
      </c>
      <c r="O85" s="50">
        <v>11.2</v>
      </c>
      <c r="P85" s="50">
        <v>0.8</v>
      </c>
      <c r="Q85" s="12"/>
    </row>
    <row r="86" spans="1:17" ht="12.75" hidden="1">
      <c r="A86" s="7" t="s">
        <v>118</v>
      </c>
      <c r="B86" s="9"/>
      <c r="C86" s="9" t="s">
        <v>169</v>
      </c>
      <c r="D86" s="8">
        <v>100</v>
      </c>
      <c r="E86" s="31">
        <v>0</v>
      </c>
      <c r="F86" s="31"/>
      <c r="G86" s="31"/>
      <c r="H86" s="31">
        <v>0</v>
      </c>
      <c r="I86" s="50"/>
      <c r="J86" s="50"/>
      <c r="K86" s="50"/>
      <c r="L86" s="50"/>
      <c r="M86" s="50"/>
      <c r="N86" s="50"/>
      <c r="O86" s="50"/>
      <c r="P86" s="50"/>
      <c r="Q86" s="12"/>
    </row>
    <row r="87" spans="1:17" s="28" customFormat="1" ht="12.75">
      <c r="A87" s="15"/>
      <c r="B87" s="26" t="s">
        <v>13</v>
      </c>
      <c r="C87" s="26"/>
      <c r="D87" s="26"/>
      <c r="E87" s="34">
        <f>SUM(E80:E86)</f>
        <v>27.1</v>
      </c>
      <c r="F87" s="34">
        <f>SUM(F80:F86)</f>
        <v>34.5</v>
      </c>
      <c r="G87" s="34">
        <f>SUM(G80:G86)</f>
        <v>113.7</v>
      </c>
      <c r="H87" s="34">
        <f>SUM(H80:H86)</f>
        <v>942.5</v>
      </c>
      <c r="I87" s="55">
        <f aca="true" t="shared" si="12" ref="I87:P87">SUM(I80:I86)</f>
        <v>0.22000000000000003</v>
      </c>
      <c r="J87" s="34">
        <f t="shared" si="12"/>
        <v>0.44000000000000006</v>
      </c>
      <c r="K87" s="55">
        <f t="shared" si="12"/>
        <v>5.547</v>
      </c>
      <c r="L87" s="34">
        <f t="shared" si="12"/>
        <v>70.3</v>
      </c>
      <c r="M87" s="34">
        <f t="shared" si="12"/>
        <v>470.70000000000005</v>
      </c>
      <c r="N87" s="34">
        <f t="shared" si="12"/>
        <v>575.1999999999999</v>
      </c>
      <c r="O87" s="34">
        <f t="shared" si="12"/>
        <v>79.4</v>
      </c>
      <c r="P87" s="34">
        <f t="shared" si="12"/>
        <v>8.6</v>
      </c>
      <c r="Q87" s="27" t="s">
        <v>143</v>
      </c>
    </row>
    <row r="88" spans="1:17" ht="12.75" hidden="1">
      <c r="A88" s="7" t="s">
        <v>28</v>
      </c>
      <c r="B88" s="9"/>
      <c r="C88" s="9"/>
      <c r="D88" s="9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12"/>
    </row>
    <row r="89" spans="1:17" ht="12.75" hidden="1">
      <c r="A89" s="7" t="s">
        <v>213</v>
      </c>
      <c r="B89" s="8">
        <v>727</v>
      </c>
      <c r="C89" s="9" t="s">
        <v>174</v>
      </c>
      <c r="D89" s="8" t="s">
        <v>43</v>
      </c>
      <c r="E89" s="31">
        <v>8.3</v>
      </c>
      <c r="F89" s="31">
        <v>12</v>
      </c>
      <c r="G89" s="31">
        <v>36.8</v>
      </c>
      <c r="H89" s="31">
        <v>244.7</v>
      </c>
      <c r="I89" s="31">
        <v>244.7</v>
      </c>
      <c r="J89" s="31">
        <v>244.7</v>
      </c>
      <c r="K89" s="31">
        <v>244.7</v>
      </c>
      <c r="L89" s="31">
        <v>244.7</v>
      </c>
      <c r="M89" s="31">
        <v>244.7</v>
      </c>
      <c r="N89" s="31">
        <v>244.7</v>
      </c>
      <c r="O89" s="31">
        <v>244.7</v>
      </c>
      <c r="P89" s="31">
        <v>244.7</v>
      </c>
      <c r="Q89" s="12"/>
    </row>
    <row r="90" spans="1:17" ht="12.75" hidden="1">
      <c r="A90" s="7" t="s">
        <v>175</v>
      </c>
      <c r="B90" s="8"/>
      <c r="C90" s="9" t="s">
        <v>59</v>
      </c>
      <c r="D90" s="8">
        <v>200</v>
      </c>
      <c r="E90" s="31">
        <v>6</v>
      </c>
      <c r="F90" s="31">
        <v>6.4</v>
      </c>
      <c r="G90" s="31">
        <v>9.4</v>
      </c>
      <c r="H90" s="31">
        <v>120</v>
      </c>
      <c r="I90" s="31">
        <v>120</v>
      </c>
      <c r="J90" s="31">
        <v>120</v>
      </c>
      <c r="K90" s="31">
        <v>120</v>
      </c>
      <c r="L90" s="31">
        <v>120</v>
      </c>
      <c r="M90" s="31">
        <v>120</v>
      </c>
      <c r="N90" s="31">
        <v>120</v>
      </c>
      <c r="O90" s="31">
        <v>120</v>
      </c>
      <c r="P90" s="31">
        <v>120</v>
      </c>
      <c r="Q90" s="12"/>
    </row>
    <row r="91" spans="1:17" ht="12.75" hidden="1">
      <c r="A91" s="7" t="s">
        <v>118</v>
      </c>
      <c r="B91" s="8"/>
      <c r="C91" s="9" t="s">
        <v>169</v>
      </c>
      <c r="D91" s="8">
        <v>100</v>
      </c>
      <c r="E91" s="31">
        <v>0</v>
      </c>
      <c r="F91" s="31">
        <v>0</v>
      </c>
      <c r="G91" s="31">
        <v>8</v>
      </c>
      <c r="H91" s="31">
        <v>43</v>
      </c>
      <c r="I91" s="31">
        <v>43</v>
      </c>
      <c r="J91" s="31">
        <v>43</v>
      </c>
      <c r="K91" s="31">
        <v>43</v>
      </c>
      <c r="L91" s="31">
        <v>43</v>
      </c>
      <c r="M91" s="31">
        <v>43</v>
      </c>
      <c r="N91" s="31">
        <v>43</v>
      </c>
      <c r="O91" s="31">
        <v>43</v>
      </c>
      <c r="P91" s="31">
        <v>43</v>
      </c>
      <c r="Q91" s="12"/>
    </row>
    <row r="92" spans="1:17" s="28" customFormat="1" ht="12.75" hidden="1">
      <c r="A92" s="15"/>
      <c r="B92" s="26" t="s">
        <v>13</v>
      </c>
      <c r="C92" s="26"/>
      <c r="D92" s="26"/>
      <c r="E92" s="34">
        <f>SUM(E89:E91)</f>
        <v>14.3</v>
      </c>
      <c r="F92" s="34">
        <f>SUM(F89:F91)</f>
        <v>18.4</v>
      </c>
      <c r="G92" s="34">
        <f>SUM(G89:G91)</f>
        <v>54.199999999999996</v>
      </c>
      <c r="H92" s="34">
        <f>SUM(H89:H91)</f>
        <v>407.7</v>
      </c>
      <c r="I92" s="34">
        <f aca="true" t="shared" si="13" ref="I92:P92">SUM(I89:I91)</f>
        <v>407.7</v>
      </c>
      <c r="J92" s="34">
        <f t="shared" si="13"/>
        <v>407.7</v>
      </c>
      <c r="K92" s="34">
        <f t="shared" si="13"/>
        <v>407.7</v>
      </c>
      <c r="L92" s="34">
        <f t="shared" si="13"/>
        <v>407.7</v>
      </c>
      <c r="M92" s="34">
        <f t="shared" si="13"/>
        <v>407.7</v>
      </c>
      <c r="N92" s="34">
        <f t="shared" si="13"/>
        <v>407.7</v>
      </c>
      <c r="O92" s="34">
        <f t="shared" si="13"/>
        <v>407.7</v>
      </c>
      <c r="P92" s="34">
        <f t="shared" si="13"/>
        <v>407.7</v>
      </c>
      <c r="Q92" s="27" t="s">
        <v>144</v>
      </c>
    </row>
    <row r="93" spans="1:17" ht="16.5" thickBot="1">
      <c r="A93" s="32" t="s">
        <v>19</v>
      </c>
      <c r="B93" s="33"/>
      <c r="C93" s="33"/>
      <c r="D93" s="33"/>
      <c r="E93" s="36">
        <f>E78+E87</f>
        <v>51.3</v>
      </c>
      <c r="F93" s="36">
        <f>F78+F87</f>
        <v>65.6</v>
      </c>
      <c r="G93" s="36">
        <f>G78+G87</f>
        <v>193.5</v>
      </c>
      <c r="H93" s="36">
        <f>H78+H87</f>
        <v>1624.5</v>
      </c>
      <c r="I93" s="57">
        <f aca="true" t="shared" si="14" ref="I93:P93">I78+I87</f>
        <v>0.65</v>
      </c>
      <c r="J93" s="36">
        <f t="shared" si="14"/>
        <v>0.74</v>
      </c>
      <c r="K93" s="57">
        <f t="shared" si="14"/>
        <v>6.657</v>
      </c>
      <c r="L93" s="36">
        <f t="shared" si="14"/>
        <v>71.39999999999999</v>
      </c>
      <c r="M93" s="36">
        <f t="shared" si="14"/>
        <v>980.2</v>
      </c>
      <c r="N93" s="36">
        <f t="shared" si="14"/>
        <v>1098.1999999999998</v>
      </c>
      <c r="O93" s="36">
        <f t="shared" si="14"/>
        <v>144.2</v>
      </c>
      <c r="P93" s="36">
        <f t="shared" si="14"/>
        <v>12</v>
      </c>
      <c r="Q93" s="37" t="s">
        <v>216</v>
      </c>
    </row>
    <row r="94" spans="1:17" ht="15.75">
      <c r="A94" s="66" t="s">
        <v>60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8"/>
    </row>
    <row r="95" spans="1:17" ht="12.75">
      <c r="A95" s="7" t="s">
        <v>6</v>
      </c>
      <c r="B95" s="9"/>
      <c r="C95" s="9"/>
      <c r="D95" s="9"/>
      <c r="E95" s="31"/>
      <c r="F95" s="31"/>
      <c r="G95" s="31"/>
      <c r="H95" s="31"/>
      <c r="I95" s="50"/>
      <c r="J95" s="50"/>
      <c r="K95" s="50"/>
      <c r="L95" s="50"/>
      <c r="M95" s="50"/>
      <c r="N95" s="50"/>
      <c r="O95" s="50"/>
      <c r="P95" s="50"/>
      <c r="Q95" s="12"/>
    </row>
    <row r="96" spans="1:17" ht="12.75">
      <c r="A96" s="7" t="s">
        <v>98</v>
      </c>
      <c r="B96" s="8">
        <v>369</v>
      </c>
      <c r="C96" s="9" t="s">
        <v>255</v>
      </c>
      <c r="D96" s="8" t="s">
        <v>21</v>
      </c>
      <c r="E96" s="31">
        <v>17.2</v>
      </c>
      <c r="F96" s="31">
        <v>16.2</v>
      </c>
      <c r="G96" s="31">
        <v>19.5</v>
      </c>
      <c r="H96" s="31">
        <v>250</v>
      </c>
      <c r="I96" s="53">
        <v>0.12</v>
      </c>
      <c r="J96" s="50">
        <v>0.1</v>
      </c>
      <c r="K96" s="50">
        <v>1.9</v>
      </c>
      <c r="L96" s="50">
        <v>0.7</v>
      </c>
      <c r="M96" s="50">
        <v>38.5</v>
      </c>
      <c r="N96" s="50">
        <v>155</v>
      </c>
      <c r="O96" s="50">
        <v>25.4</v>
      </c>
      <c r="P96" s="50">
        <v>0.8</v>
      </c>
      <c r="Q96" s="12"/>
    </row>
    <row r="97" spans="1:17" ht="12.75">
      <c r="A97" s="7" t="s">
        <v>112</v>
      </c>
      <c r="B97" s="8">
        <v>520</v>
      </c>
      <c r="C97" s="9" t="s">
        <v>254</v>
      </c>
      <c r="D97" s="8">
        <v>180</v>
      </c>
      <c r="E97" s="31">
        <v>4.8</v>
      </c>
      <c r="F97" s="31">
        <v>4.8</v>
      </c>
      <c r="G97" s="31">
        <v>31.6</v>
      </c>
      <c r="H97" s="31">
        <v>175.4</v>
      </c>
      <c r="I97" s="54">
        <v>0.079</v>
      </c>
      <c r="J97" s="50">
        <v>0.2</v>
      </c>
      <c r="K97" s="50">
        <v>0</v>
      </c>
      <c r="L97" s="50">
        <v>15</v>
      </c>
      <c r="M97" s="50">
        <v>23.5</v>
      </c>
      <c r="N97" s="50">
        <v>106.2</v>
      </c>
      <c r="O97" s="50">
        <v>41.4</v>
      </c>
      <c r="P97" s="50">
        <v>1</v>
      </c>
      <c r="Q97" s="12"/>
    </row>
    <row r="98" spans="1:17" ht="12.75">
      <c r="A98" s="7" t="s">
        <v>123</v>
      </c>
      <c r="B98" s="8">
        <v>769</v>
      </c>
      <c r="C98" s="9" t="s">
        <v>38</v>
      </c>
      <c r="D98" s="8">
        <v>200</v>
      </c>
      <c r="E98" s="31">
        <v>0</v>
      </c>
      <c r="F98" s="31">
        <v>0</v>
      </c>
      <c r="G98" s="31">
        <v>15</v>
      </c>
      <c r="H98" s="31">
        <v>60</v>
      </c>
      <c r="I98" s="50">
        <v>0</v>
      </c>
      <c r="J98" s="50">
        <v>0</v>
      </c>
      <c r="K98" s="50">
        <v>0</v>
      </c>
      <c r="L98" s="50">
        <v>4.8</v>
      </c>
      <c r="M98" s="50">
        <v>5.4</v>
      </c>
      <c r="N98" s="50">
        <v>0</v>
      </c>
      <c r="O98" s="50">
        <v>1.4</v>
      </c>
      <c r="P98" s="50">
        <v>0.1</v>
      </c>
      <c r="Q98" s="12"/>
    </row>
    <row r="99" spans="1:17" ht="12.75">
      <c r="A99" s="7" t="s">
        <v>24</v>
      </c>
      <c r="B99" s="8"/>
      <c r="C99" s="9" t="s">
        <v>18</v>
      </c>
      <c r="D99" s="8">
        <v>30</v>
      </c>
      <c r="E99" s="31">
        <v>1.5</v>
      </c>
      <c r="F99" s="31">
        <v>0.3</v>
      </c>
      <c r="G99" s="31">
        <v>16</v>
      </c>
      <c r="H99" s="31">
        <v>70.5</v>
      </c>
      <c r="I99" s="50">
        <v>0</v>
      </c>
      <c r="J99" s="50">
        <v>0.1</v>
      </c>
      <c r="K99" s="53">
        <v>0.23</v>
      </c>
      <c r="L99" s="50">
        <v>0</v>
      </c>
      <c r="M99" s="50">
        <v>27.8</v>
      </c>
      <c r="N99" s="50">
        <v>19.5</v>
      </c>
      <c r="O99" s="50">
        <v>4.2</v>
      </c>
      <c r="P99" s="50">
        <v>0.3</v>
      </c>
      <c r="Q99" s="12"/>
    </row>
    <row r="100" spans="1:17" ht="12.75">
      <c r="A100" s="7" t="s">
        <v>158</v>
      </c>
      <c r="B100" s="8"/>
      <c r="C100" s="9" t="s">
        <v>109</v>
      </c>
      <c r="D100" s="41" t="s">
        <v>180</v>
      </c>
      <c r="E100" s="31">
        <v>3.8</v>
      </c>
      <c r="F100" s="31">
        <v>8.2</v>
      </c>
      <c r="G100" s="31">
        <v>18</v>
      </c>
      <c r="H100" s="31">
        <v>130</v>
      </c>
      <c r="I100" s="54">
        <v>0.018</v>
      </c>
      <c r="J100" s="50">
        <v>0</v>
      </c>
      <c r="K100" s="53">
        <v>0.27</v>
      </c>
      <c r="L100" s="50">
        <v>0</v>
      </c>
      <c r="M100" s="50">
        <v>144</v>
      </c>
      <c r="N100" s="50">
        <v>98</v>
      </c>
      <c r="O100" s="50">
        <v>12.6</v>
      </c>
      <c r="P100" s="50">
        <v>0.8</v>
      </c>
      <c r="Q100" s="12"/>
    </row>
    <row r="101" spans="1:17" s="28" customFormat="1" ht="12.75">
      <c r="A101" s="15"/>
      <c r="B101" s="26" t="s">
        <v>13</v>
      </c>
      <c r="C101" s="26"/>
      <c r="D101" s="26"/>
      <c r="E101" s="34">
        <f aca="true" t="shared" si="15" ref="E101:P101">SUM(E96:E100)</f>
        <v>27.3</v>
      </c>
      <c r="F101" s="34">
        <f t="shared" si="15"/>
        <v>29.5</v>
      </c>
      <c r="G101" s="34">
        <f t="shared" si="15"/>
        <v>100.1</v>
      </c>
      <c r="H101" s="34">
        <f t="shared" si="15"/>
        <v>685.9</v>
      </c>
      <c r="I101" s="56">
        <f t="shared" si="15"/>
        <v>0.217</v>
      </c>
      <c r="J101" s="34">
        <f t="shared" si="15"/>
        <v>0.4</v>
      </c>
      <c r="K101" s="55">
        <f t="shared" si="15"/>
        <v>2.4</v>
      </c>
      <c r="L101" s="34">
        <f t="shared" si="15"/>
        <v>20.5</v>
      </c>
      <c r="M101" s="34">
        <f t="shared" si="15"/>
        <v>239.2</v>
      </c>
      <c r="N101" s="34">
        <f t="shared" si="15"/>
        <v>378.7</v>
      </c>
      <c r="O101" s="34">
        <f t="shared" si="15"/>
        <v>85</v>
      </c>
      <c r="P101" s="34">
        <f t="shared" si="15"/>
        <v>3</v>
      </c>
      <c r="Q101" s="27" t="s">
        <v>139</v>
      </c>
    </row>
    <row r="102" spans="1:17" ht="12.75">
      <c r="A102" s="7" t="s">
        <v>14</v>
      </c>
      <c r="B102" s="9"/>
      <c r="C102" s="9"/>
      <c r="D102" s="9"/>
      <c r="E102" s="31"/>
      <c r="F102" s="31"/>
      <c r="G102" s="31"/>
      <c r="H102" s="31"/>
      <c r="I102" s="50"/>
      <c r="J102" s="50"/>
      <c r="K102" s="50"/>
      <c r="L102" s="50"/>
      <c r="M102" s="50"/>
      <c r="N102" s="50"/>
      <c r="O102" s="50"/>
      <c r="P102" s="50"/>
      <c r="Q102" s="12"/>
    </row>
    <row r="103" spans="1:17" ht="12.75">
      <c r="A103" s="7" t="s">
        <v>176</v>
      </c>
      <c r="B103" s="8"/>
      <c r="C103" s="9" t="s">
        <v>177</v>
      </c>
      <c r="D103" s="8">
        <v>50</v>
      </c>
      <c r="E103" s="31">
        <v>0.5</v>
      </c>
      <c r="F103" s="31">
        <v>0</v>
      </c>
      <c r="G103" s="31">
        <v>1.7</v>
      </c>
      <c r="H103" s="31">
        <v>10</v>
      </c>
      <c r="I103" s="50">
        <v>0</v>
      </c>
      <c r="J103" s="50">
        <v>0</v>
      </c>
      <c r="K103" s="50">
        <v>0</v>
      </c>
      <c r="L103" s="50">
        <v>2.5</v>
      </c>
      <c r="M103" s="50">
        <v>12.5</v>
      </c>
      <c r="N103" s="50">
        <v>12</v>
      </c>
      <c r="O103" s="50">
        <v>7</v>
      </c>
      <c r="P103" s="50">
        <v>0.3</v>
      </c>
      <c r="Q103" s="12"/>
    </row>
    <row r="104" spans="1:17" ht="12.75">
      <c r="A104" s="7" t="s">
        <v>61</v>
      </c>
      <c r="B104" s="8">
        <v>110</v>
      </c>
      <c r="C104" s="9" t="s">
        <v>41</v>
      </c>
      <c r="D104" s="8">
        <v>250</v>
      </c>
      <c r="E104" s="31">
        <v>5.7</v>
      </c>
      <c r="F104" s="31">
        <v>6.8</v>
      </c>
      <c r="G104" s="31">
        <v>13.9</v>
      </c>
      <c r="H104" s="31">
        <v>145</v>
      </c>
      <c r="I104" s="53">
        <v>0.03</v>
      </c>
      <c r="J104" s="50">
        <v>0.05</v>
      </c>
      <c r="K104" s="53">
        <v>0.64</v>
      </c>
      <c r="L104" s="50">
        <v>4.8</v>
      </c>
      <c r="M104" s="50">
        <v>49.4</v>
      </c>
      <c r="N104" s="50">
        <v>84.5</v>
      </c>
      <c r="O104" s="50">
        <v>38</v>
      </c>
      <c r="P104" s="50">
        <v>1.4</v>
      </c>
      <c r="Q104" s="12"/>
    </row>
    <row r="105" spans="1:17" ht="12.75">
      <c r="A105" s="7" t="s">
        <v>178</v>
      </c>
      <c r="B105" s="8">
        <v>462</v>
      </c>
      <c r="C105" s="9" t="s">
        <v>256</v>
      </c>
      <c r="D105" s="8" t="s">
        <v>179</v>
      </c>
      <c r="E105" s="31">
        <v>13.3</v>
      </c>
      <c r="F105" s="31">
        <v>10</v>
      </c>
      <c r="G105" s="31">
        <v>15.7</v>
      </c>
      <c r="H105" s="31">
        <v>207.6</v>
      </c>
      <c r="I105" s="53">
        <v>0.02</v>
      </c>
      <c r="J105" s="50">
        <v>0</v>
      </c>
      <c r="K105" s="53">
        <v>4.7</v>
      </c>
      <c r="L105" s="50">
        <v>5.3</v>
      </c>
      <c r="M105" s="50">
        <v>18.4</v>
      </c>
      <c r="N105" s="50">
        <v>160.3</v>
      </c>
      <c r="O105" s="50">
        <v>25</v>
      </c>
      <c r="P105" s="50">
        <v>2.2</v>
      </c>
      <c r="Q105" s="12"/>
    </row>
    <row r="106" spans="1:17" ht="12.75">
      <c r="A106" s="7" t="s">
        <v>62</v>
      </c>
      <c r="B106" s="8">
        <v>512</v>
      </c>
      <c r="C106" s="9" t="s">
        <v>22</v>
      </c>
      <c r="D106" s="8">
        <v>180</v>
      </c>
      <c r="E106" s="31">
        <v>8.8</v>
      </c>
      <c r="F106" s="31">
        <v>9</v>
      </c>
      <c r="G106" s="31">
        <v>46.8</v>
      </c>
      <c r="H106" s="31">
        <v>256</v>
      </c>
      <c r="I106" s="53">
        <v>0.084</v>
      </c>
      <c r="J106" s="50">
        <v>0</v>
      </c>
      <c r="K106" s="53">
        <v>0.18</v>
      </c>
      <c r="L106" s="50">
        <v>0.4</v>
      </c>
      <c r="M106" s="50">
        <v>7.8</v>
      </c>
      <c r="N106" s="50">
        <v>96.5</v>
      </c>
      <c r="O106" s="50">
        <v>31.5</v>
      </c>
      <c r="P106" s="50">
        <v>0.7</v>
      </c>
      <c r="Q106" s="12"/>
    </row>
    <row r="107" spans="1:17" ht="12.75">
      <c r="A107" s="7" t="s">
        <v>217</v>
      </c>
      <c r="B107" s="8">
        <v>631</v>
      </c>
      <c r="C107" s="9" t="s">
        <v>218</v>
      </c>
      <c r="D107" s="8">
        <v>200</v>
      </c>
      <c r="E107" s="31">
        <v>0</v>
      </c>
      <c r="F107" s="31">
        <v>0</v>
      </c>
      <c r="G107" s="31">
        <v>35.8</v>
      </c>
      <c r="H107" s="31">
        <v>142</v>
      </c>
      <c r="I107" s="50">
        <v>0</v>
      </c>
      <c r="J107" s="50">
        <v>0</v>
      </c>
      <c r="K107" s="50">
        <v>0</v>
      </c>
      <c r="L107" s="50">
        <v>0</v>
      </c>
      <c r="M107" s="50">
        <v>8.5</v>
      </c>
      <c r="N107" s="50">
        <v>28</v>
      </c>
      <c r="O107" s="50">
        <v>3.1</v>
      </c>
      <c r="P107" s="50">
        <v>3.1</v>
      </c>
      <c r="Q107" s="12"/>
    </row>
    <row r="108" spans="1:17" ht="12.75">
      <c r="A108" s="7" t="s">
        <v>107</v>
      </c>
      <c r="B108" s="9"/>
      <c r="C108" s="9" t="s">
        <v>64</v>
      </c>
      <c r="D108" s="8">
        <v>80</v>
      </c>
      <c r="E108" s="31">
        <v>4</v>
      </c>
      <c r="F108" s="31">
        <v>0.8</v>
      </c>
      <c r="G108" s="31">
        <v>42</v>
      </c>
      <c r="H108" s="31">
        <v>188</v>
      </c>
      <c r="I108" s="50">
        <v>0</v>
      </c>
      <c r="J108" s="50">
        <v>0.2</v>
      </c>
      <c r="K108" s="53">
        <v>0.64</v>
      </c>
      <c r="L108" s="50">
        <v>0</v>
      </c>
      <c r="M108" s="50">
        <v>75.4</v>
      </c>
      <c r="N108" s="50">
        <v>129.7</v>
      </c>
      <c r="O108" s="50">
        <v>11.2</v>
      </c>
      <c r="P108" s="50">
        <v>0.8</v>
      </c>
      <c r="Q108" s="12"/>
    </row>
    <row r="109" spans="1:17" s="28" customFormat="1" ht="12.75">
      <c r="A109" s="15"/>
      <c r="B109" s="26" t="s">
        <v>13</v>
      </c>
      <c r="C109" s="26"/>
      <c r="D109" s="17"/>
      <c r="E109" s="34">
        <f>SUM(E103:E108)</f>
        <v>32.3</v>
      </c>
      <c r="F109" s="34">
        <f>SUM(F103:F108)</f>
        <v>26.6</v>
      </c>
      <c r="G109" s="34">
        <f>SUM(G103:G108)</f>
        <v>155.89999999999998</v>
      </c>
      <c r="H109" s="34">
        <f>SUM(H103:H108)</f>
        <v>948.6</v>
      </c>
      <c r="I109" s="55">
        <f aca="true" t="shared" si="16" ref="I109:P109">SUM(I103:I108)</f>
        <v>0.134</v>
      </c>
      <c r="J109" s="34">
        <f t="shared" si="16"/>
        <v>0.25</v>
      </c>
      <c r="K109" s="55">
        <f t="shared" si="16"/>
        <v>6.159999999999999</v>
      </c>
      <c r="L109" s="34">
        <f t="shared" si="16"/>
        <v>13</v>
      </c>
      <c r="M109" s="34">
        <f t="shared" si="16"/>
        <v>172</v>
      </c>
      <c r="N109" s="34">
        <f t="shared" si="16"/>
        <v>511</v>
      </c>
      <c r="O109" s="34">
        <f t="shared" si="16"/>
        <v>115.8</v>
      </c>
      <c r="P109" s="34">
        <f t="shared" si="16"/>
        <v>8.500000000000002</v>
      </c>
      <c r="Q109" s="27" t="s">
        <v>143</v>
      </c>
    </row>
    <row r="110" spans="1:17" ht="12.75" hidden="1">
      <c r="A110" s="7" t="s">
        <v>28</v>
      </c>
      <c r="B110" s="9"/>
      <c r="C110" s="9"/>
      <c r="D110" s="8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12"/>
    </row>
    <row r="111" spans="1:17" ht="12.75" hidden="1">
      <c r="A111" s="7" t="s">
        <v>184</v>
      </c>
      <c r="B111" s="8">
        <v>738</v>
      </c>
      <c r="C111" s="9" t="s">
        <v>185</v>
      </c>
      <c r="D111" s="8" t="s">
        <v>183</v>
      </c>
      <c r="E111" s="31">
        <v>4</v>
      </c>
      <c r="F111" s="31">
        <v>6</v>
      </c>
      <c r="G111" s="31">
        <v>64</v>
      </c>
      <c r="H111" s="31">
        <v>295</v>
      </c>
      <c r="I111" s="31">
        <v>295</v>
      </c>
      <c r="J111" s="31">
        <v>295</v>
      </c>
      <c r="K111" s="31">
        <v>295</v>
      </c>
      <c r="L111" s="31">
        <v>295</v>
      </c>
      <c r="M111" s="31">
        <v>295</v>
      </c>
      <c r="N111" s="31">
        <v>295</v>
      </c>
      <c r="O111" s="31">
        <v>295</v>
      </c>
      <c r="P111" s="31">
        <v>295</v>
      </c>
      <c r="Q111" s="12"/>
    </row>
    <row r="112" spans="1:17" ht="12.75" hidden="1">
      <c r="A112" s="7" t="s">
        <v>121</v>
      </c>
      <c r="B112" s="8">
        <v>705</v>
      </c>
      <c r="C112" s="9" t="s">
        <v>181</v>
      </c>
      <c r="D112" s="8">
        <v>200</v>
      </c>
      <c r="E112" s="31">
        <v>0.4</v>
      </c>
      <c r="F112" s="31">
        <v>0</v>
      </c>
      <c r="G112" s="31">
        <v>23.6</v>
      </c>
      <c r="H112" s="31">
        <v>106</v>
      </c>
      <c r="I112" s="31">
        <v>106</v>
      </c>
      <c r="J112" s="31">
        <v>106</v>
      </c>
      <c r="K112" s="31">
        <v>106</v>
      </c>
      <c r="L112" s="31">
        <v>106</v>
      </c>
      <c r="M112" s="31">
        <v>106</v>
      </c>
      <c r="N112" s="31">
        <v>106</v>
      </c>
      <c r="O112" s="31">
        <v>106</v>
      </c>
      <c r="P112" s="31">
        <v>106</v>
      </c>
      <c r="Q112" s="12"/>
    </row>
    <row r="113" spans="1:17" s="28" customFormat="1" ht="12.75" hidden="1">
      <c r="A113" s="15"/>
      <c r="B113" s="26" t="s">
        <v>13</v>
      </c>
      <c r="C113" s="26"/>
      <c r="D113" s="26"/>
      <c r="E113" s="34">
        <f>SUM(E111:E112)</f>
        <v>4.4</v>
      </c>
      <c r="F113" s="34">
        <f>SUM(F111:F112)</f>
        <v>6</v>
      </c>
      <c r="G113" s="34">
        <f>SUM(G111:G112)</f>
        <v>87.6</v>
      </c>
      <c r="H113" s="34">
        <f>SUM(H111:H112)</f>
        <v>401</v>
      </c>
      <c r="I113" s="34">
        <f aca="true" t="shared" si="17" ref="I113:P113">SUM(I111:I112)</f>
        <v>401</v>
      </c>
      <c r="J113" s="34">
        <f t="shared" si="17"/>
        <v>401</v>
      </c>
      <c r="K113" s="34">
        <f t="shared" si="17"/>
        <v>401</v>
      </c>
      <c r="L113" s="34">
        <f t="shared" si="17"/>
        <v>401</v>
      </c>
      <c r="M113" s="34">
        <f t="shared" si="17"/>
        <v>401</v>
      </c>
      <c r="N113" s="34">
        <f t="shared" si="17"/>
        <v>401</v>
      </c>
      <c r="O113" s="34">
        <f t="shared" si="17"/>
        <v>401</v>
      </c>
      <c r="P113" s="34">
        <f t="shared" si="17"/>
        <v>401</v>
      </c>
      <c r="Q113" s="27" t="s">
        <v>144</v>
      </c>
    </row>
    <row r="114" spans="1:17" s="28" customFormat="1" ht="16.5" thickBot="1">
      <c r="A114" s="32" t="s">
        <v>19</v>
      </c>
      <c r="B114" s="35"/>
      <c r="C114" s="35"/>
      <c r="D114" s="35"/>
      <c r="E114" s="36">
        <f>E101+E109</f>
        <v>59.599999999999994</v>
      </c>
      <c r="F114" s="36">
        <f>F101+F109</f>
        <v>56.1</v>
      </c>
      <c r="G114" s="36">
        <f>G101+G109</f>
        <v>255.99999999999997</v>
      </c>
      <c r="H114" s="36">
        <f>H101+H109</f>
        <v>1634.5</v>
      </c>
      <c r="I114" s="57">
        <f aca="true" t="shared" si="18" ref="I114:P114">I101+I109</f>
        <v>0.351</v>
      </c>
      <c r="J114" s="36">
        <f t="shared" si="18"/>
        <v>0.65</v>
      </c>
      <c r="K114" s="57">
        <f t="shared" si="18"/>
        <v>8.559999999999999</v>
      </c>
      <c r="L114" s="36">
        <f t="shared" si="18"/>
        <v>33.5</v>
      </c>
      <c r="M114" s="36">
        <f t="shared" si="18"/>
        <v>411.2</v>
      </c>
      <c r="N114" s="36">
        <f t="shared" si="18"/>
        <v>889.7</v>
      </c>
      <c r="O114" s="36">
        <f t="shared" si="18"/>
        <v>200.8</v>
      </c>
      <c r="P114" s="36">
        <f t="shared" si="18"/>
        <v>11.500000000000002</v>
      </c>
      <c r="Q114" s="37" t="s">
        <v>216</v>
      </c>
    </row>
    <row r="115" spans="1:17" ht="15.75">
      <c r="A115" s="66" t="s">
        <v>65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8"/>
    </row>
    <row r="116" spans="1:17" ht="12.75">
      <c r="A116" s="7" t="s">
        <v>6</v>
      </c>
      <c r="B116" s="9"/>
      <c r="C116" s="9"/>
      <c r="D116" s="9"/>
      <c r="E116" s="31"/>
      <c r="F116" s="31"/>
      <c r="G116" s="31"/>
      <c r="H116" s="31"/>
      <c r="I116" s="50"/>
      <c r="J116" s="50"/>
      <c r="K116" s="53"/>
      <c r="L116" s="50"/>
      <c r="M116" s="50"/>
      <c r="N116" s="50"/>
      <c r="O116" s="50"/>
      <c r="P116" s="50"/>
      <c r="Q116" s="12"/>
    </row>
    <row r="117" spans="1:17" ht="12.75">
      <c r="A117" s="7" t="s">
        <v>186</v>
      </c>
      <c r="B117" s="8">
        <v>366</v>
      </c>
      <c r="C117" s="9" t="s">
        <v>66</v>
      </c>
      <c r="D117" s="8" t="s">
        <v>188</v>
      </c>
      <c r="E117" s="31">
        <v>20</v>
      </c>
      <c r="F117" s="31">
        <v>20.4</v>
      </c>
      <c r="G117" s="31">
        <v>34.7</v>
      </c>
      <c r="H117" s="31">
        <v>445</v>
      </c>
      <c r="I117" s="53">
        <v>0.32</v>
      </c>
      <c r="J117" s="50">
        <v>0</v>
      </c>
      <c r="K117" s="53">
        <v>0.22</v>
      </c>
      <c r="L117" s="50">
        <v>0</v>
      </c>
      <c r="M117" s="50">
        <v>322</v>
      </c>
      <c r="N117" s="50">
        <v>405</v>
      </c>
      <c r="O117" s="50">
        <v>48.2</v>
      </c>
      <c r="P117" s="50">
        <v>1.1</v>
      </c>
      <c r="Q117" s="12"/>
    </row>
    <row r="118" spans="1:17" ht="12.75">
      <c r="A118" s="7" t="s">
        <v>219</v>
      </c>
      <c r="B118" s="8">
        <v>689</v>
      </c>
      <c r="C118" s="9" t="s">
        <v>135</v>
      </c>
      <c r="D118" s="8">
        <v>200</v>
      </c>
      <c r="E118" s="31">
        <v>3</v>
      </c>
      <c r="F118" s="31">
        <v>3.2</v>
      </c>
      <c r="G118" s="31">
        <v>22.8</v>
      </c>
      <c r="H118" s="31">
        <v>133.4</v>
      </c>
      <c r="I118" s="53">
        <v>0.03</v>
      </c>
      <c r="J118" s="50">
        <v>0</v>
      </c>
      <c r="K118" s="50">
        <v>0</v>
      </c>
      <c r="L118" s="50">
        <v>0.3</v>
      </c>
      <c r="M118" s="50">
        <v>130</v>
      </c>
      <c r="N118" s="50">
        <v>85</v>
      </c>
      <c r="O118" s="50">
        <v>10</v>
      </c>
      <c r="P118" s="50">
        <v>0</v>
      </c>
      <c r="Q118" s="12"/>
    </row>
    <row r="119" spans="1:17" ht="12.75">
      <c r="A119" s="7" t="s">
        <v>148</v>
      </c>
      <c r="B119" s="9"/>
      <c r="C119" s="9" t="s">
        <v>38</v>
      </c>
      <c r="D119" s="8" t="s">
        <v>122</v>
      </c>
      <c r="E119" s="31">
        <v>1.5</v>
      </c>
      <c r="F119" s="31">
        <v>7.8</v>
      </c>
      <c r="G119" s="31">
        <v>20</v>
      </c>
      <c r="H119" s="31">
        <v>103.5</v>
      </c>
      <c r="I119" s="53">
        <v>0.07</v>
      </c>
      <c r="J119" s="50">
        <v>0</v>
      </c>
      <c r="K119" s="53">
        <v>0.36</v>
      </c>
      <c r="L119" s="50">
        <v>0</v>
      </c>
      <c r="M119" s="50">
        <v>27.8</v>
      </c>
      <c r="N119" s="50">
        <v>32</v>
      </c>
      <c r="O119" s="50">
        <v>4.2</v>
      </c>
      <c r="P119" s="50">
        <v>0.3</v>
      </c>
      <c r="Q119" s="12"/>
    </row>
    <row r="120" spans="1:17" s="28" customFormat="1" ht="12.75">
      <c r="A120" s="15"/>
      <c r="B120" s="26" t="s">
        <v>13</v>
      </c>
      <c r="C120" s="26"/>
      <c r="D120" s="26"/>
      <c r="E120" s="34">
        <f aca="true" t="shared" si="19" ref="E120:P120">SUM(E117:E119)</f>
        <v>24.5</v>
      </c>
      <c r="F120" s="34">
        <f t="shared" si="19"/>
        <v>31.4</v>
      </c>
      <c r="G120" s="34">
        <f t="shared" si="19"/>
        <v>77.5</v>
      </c>
      <c r="H120" s="34">
        <f t="shared" si="19"/>
        <v>681.9</v>
      </c>
      <c r="I120" s="55">
        <f t="shared" si="19"/>
        <v>0.42</v>
      </c>
      <c r="J120" s="34">
        <f t="shared" si="19"/>
        <v>0</v>
      </c>
      <c r="K120" s="55">
        <f t="shared" si="19"/>
        <v>0.58</v>
      </c>
      <c r="L120" s="34">
        <f t="shared" si="19"/>
        <v>0.3</v>
      </c>
      <c r="M120" s="34">
        <f t="shared" si="19"/>
        <v>479.8</v>
      </c>
      <c r="N120" s="34">
        <f t="shared" si="19"/>
        <v>522</v>
      </c>
      <c r="O120" s="34">
        <f t="shared" si="19"/>
        <v>62.400000000000006</v>
      </c>
      <c r="P120" s="34">
        <f t="shared" si="19"/>
        <v>1.4000000000000001</v>
      </c>
      <c r="Q120" s="27" t="s">
        <v>139</v>
      </c>
    </row>
    <row r="121" spans="1:17" ht="12.75">
      <c r="A121" s="7" t="s">
        <v>14</v>
      </c>
      <c r="B121" s="9"/>
      <c r="C121" s="9"/>
      <c r="D121" s="9"/>
      <c r="E121" s="31"/>
      <c r="F121" s="31"/>
      <c r="G121" s="31"/>
      <c r="H121" s="31"/>
      <c r="I121" s="50"/>
      <c r="J121" s="50"/>
      <c r="K121" s="53"/>
      <c r="L121" s="50"/>
      <c r="M121" s="50"/>
      <c r="N121" s="50"/>
      <c r="O121" s="50"/>
      <c r="P121" s="50"/>
      <c r="Q121" s="12"/>
    </row>
    <row r="122" spans="1:17" ht="12.75">
      <c r="A122" s="7" t="s">
        <v>115</v>
      </c>
      <c r="B122" s="8">
        <v>29</v>
      </c>
      <c r="C122" s="9" t="s">
        <v>68</v>
      </c>
      <c r="D122" s="8">
        <v>45</v>
      </c>
      <c r="E122" s="31">
        <v>0.6</v>
      </c>
      <c r="F122" s="31">
        <v>4.5</v>
      </c>
      <c r="G122" s="31">
        <v>6.8</v>
      </c>
      <c r="H122" s="31">
        <v>72</v>
      </c>
      <c r="I122" s="50">
        <v>0</v>
      </c>
      <c r="J122" s="50">
        <v>0</v>
      </c>
      <c r="K122" s="53">
        <v>1.4</v>
      </c>
      <c r="L122" s="50">
        <v>4.2</v>
      </c>
      <c r="M122" s="50">
        <v>17</v>
      </c>
      <c r="N122" s="50">
        <v>17.1</v>
      </c>
      <c r="O122" s="50">
        <v>9</v>
      </c>
      <c r="P122" s="50">
        <v>0.5</v>
      </c>
      <c r="Q122" s="16"/>
    </row>
    <row r="123" spans="1:17" ht="12.75">
      <c r="A123" s="7" t="s">
        <v>69</v>
      </c>
      <c r="B123" s="8">
        <v>135</v>
      </c>
      <c r="C123" s="9" t="s">
        <v>70</v>
      </c>
      <c r="D123" s="8">
        <v>250</v>
      </c>
      <c r="E123" s="31">
        <v>6.2</v>
      </c>
      <c r="F123" s="31">
        <v>4.6</v>
      </c>
      <c r="G123" s="31">
        <v>16.8</v>
      </c>
      <c r="H123" s="31">
        <v>106</v>
      </c>
      <c r="I123" s="53">
        <v>0.07</v>
      </c>
      <c r="J123" s="50">
        <v>0.1</v>
      </c>
      <c r="K123" s="53">
        <v>0.72</v>
      </c>
      <c r="L123" s="50">
        <v>4.8</v>
      </c>
      <c r="M123" s="50">
        <v>34.6</v>
      </c>
      <c r="N123" s="50">
        <v>88.5</v>
      </c>
      <c r="O123" s="50">
        <v>27.6</v>
      </c>
      <c r="P123" s="50">
        <v>1.2</v>
      </c>
      <c r="Q123" s="12"/>
    </row>
    <row r="124" spans="1:17" ht="12.75">
      <c r="A124" s="7" t="s">
        <v>99</v>
      </c>
      <c r="B124" s="8">
        <v>456</v>
      </c>
      <c r="C124" s="9" t="s">
        <v>100</v>
      </c>
      <c r="D124" s="9" t="s">
        <v>55</v>
      </c>
      <c r="E124" s="31">
        <v>13</v>
      </c>
      <c r="F124" s="31">
        <v>13.2</v>
      </c>
      <c r="G124" s="31">
        <v>14.5</v>
      </c>
      <c r="H124" s="31">
        <v>220</v>
      </c>
      <c r="I124" s="53">
        <v>0.09</v>
      </c>
      <c r="J124" s="50">
        <v>0</v>
      </c>
      <c r="K124" s="53">
        <v>4.6</v>
      </c>
      <c r="L124" s="50">
        <v>4.8</v>
      </c>
      <c r="M124" s="50">
        <v>56.7</v>
      </c>
      <c r="N124" s="50">
        <v>174.6</v>
      </c>
      <c r="O124" s="50">
        <v>27.4</v>
      </c>
      <c r="P124" s="50">
        <v>2.4</v>
      </c>
      <c r="Q124" s="12"/>
    </row>
    <row r="125" spans="1:17" ht="12.75">
      <c r="A125" s="7" t="s">
        <v>101</v>
      </c>
      <c r="B125" s="8">
        <v>516</v>
      </c>
      <c r="C125" s="9" t="s">
        <v>38</v>
      </c>
      <c r="D125" s="8">
        <v>180</v>
      </c>
      <c r="E125" s="31">
        <v>6.6</v>
      </c>
      <c r="F125" s="31">
        <v>4.5</v>
      </c>
      <c r="G125" s="31">
        <v>43</v>
      </c>
      <c r="H125" s="31">
        <v>246</v>
      </c>
      <c r="I125" s="53">
        <v>0.08</v>
      </c>
      <c r="J125" s="50">
        <v>0.2</v>
      </c>
      <c r="K125" s="53">
        <v>0.82</v>
      </c>
      <c r="L125" s="50">
        <v>0</v>
      </c>
      <c r="M125" s="50">
        <v>13.1</v>
      </c>
      <c r="N125" s="50">
        <v>55.3</v>
      </c>
      <c r="O125" s="50">
        <v>9.7</v>
      </c>
      <c r="P125" s="50">
        <v>0.9</v>
      </c>
      <c r="Q125" s="12"/>
    </row>
    <row r="126" spans="1:17" ht="12.75">
      <c r="A126" s="7" t="s">
        <v>71</v>
      </c>
      <c r="B126" s="8">
        <v>639</v>
      </c>
      <c r="C126" s="9" t="s">
        <v>72</v>
      </c>
      <c r="D126" s="8">
        <v>200</v>
      </c>
      <c r="E126" s="31">
        <v>0</v>
      </c>
      <c r="F126" s="31">
        <v>0</v>
      </c>
      <c r="G126" s="31">
        <v>29</v>
      </c>
      <c r="H126" s="31">
        <v>105</v>
      </c>
      <c r="I126" s="50">
        <v>0</v>
      </c>
      <c r="J126" s="50">
        <v>0</v>
      </c>
      <c r="K126" s="53">
        <v>0</v>
      </c>
      <c r="L126" s="50">
        <v>0.8</v>
      </c>
      <c r="M126" s="50">
        <v>11.3</v>
      </c>
      <c r="N126" s="50">
        <v>29.2</v>
      </c>
      <c r="O126" s="50">
        <v>3</v>
      </c>
      <c r="P126" s="50">
        <v>0.5</v>
      </c>
      <c r="Q126" s="12"/>
    </row>
    <row r="127" spans="1:17" ht="12.75">
      <c r="A127" s="7" t="s">
        <v>107</v>
      </c>
      <c r="B127" s="9"/>
      <c r="C127" s="9" t="s">
        <v>18</v>
      </c>
      <c r="D127" s="8">
        <v>80</v>
      </c>
      <c r="E127" s="31">
        <v>4</v>
      </c>
      <c r="F127" s="31">
        <v>0.8</v>
      </c>
      <c r="G127" s="31">
        <v>42</v>
      </c>
      <c r="H127" s="31">
        <v>188</v>
      </c>
      <c r="I127" s="50">
        <v>0</v>
      </c>
      <c r="J127" s="50">
        <v>0.2</v>
      </c>
      <c r="K127" s="53">
        <v>0.64</v>
      </c>
      <c r="L127" s="50">
        <v>0</v>
      </c>
      <c r="M127" s="50">
        <v>75.4</v>
      </c>
      <c r="N127" s="50">
        <v>129.7</v>
      </c>
      <c r="O127" s="50">
        <v>11.2</v>
      </c>
      <c r="P127" s="50">
        <v>0.8</v>
      </c>
      <c r="Q127" s="12"/>
    </row>
    <row r="128" spans="1:17" s="28" customFormat="1" ht="12.75">
      <c r="A128" s="15"/>
      <c r="B128" s="26" t="s">
        <v>13</v>
      </c>
      <c r="C128" s="26"/>
      <c r="D128" s="26"/>
      <c r="E128" s="34">
        <f>SUM(E122:E127)</f>
        <v>30.4</v>
      </c>
      <c r="F128" s="34">
        <f>SUM(F122:F127)</f>
        <v>27.599999999999998</v>
      </c>
      <c r="G128" s="34">
        <f>SUM(G122:G127)</f>
        <v>152.1</v>
      </c>
      <c r="H128" s="34">
        <f>SUM(H122:H127)</f>
        <v>937</v>
      </c>
      <c r="I128" s="55">
        <f aca="true" t="shared" si="20" ref="I128:P128">SUM(I122:I127)</f>
        <v>0.24</v>
      </c>
      <c r="J128" s="34">
        <f t="shared" si="20"/>
        <v>0.5</v>
      </c>
      <c r="K128" s="55">
        <f t="shared" si="20"/>
        <v>8.18</v>
      </c>
      <c r="L128" s="34">
        <f t="shared" si="20"/>
        <v>14.600000000000001</v>
      </c>
      <c r="M128" s="34">
        <f t="shared" si="20"/>
        <v>208.10000000000002</v>
      </c>
      <c r="N128" s="34">
        <f t="shared" si="20"/>
        <v>494.4</v>
      </c>
      <c r="O128" s="34">
        <f t="shared" si="20"/>
        <v>87.9</v>
      </c>
      <c r="P128" s="34">
        <f t="shared" si="20"/>
        <v>6.3</v>
      </c>
      <c r="Q128" s="27" t="s">
        <v>143</v>
      </c>
    </row>
    <row r="129" spans="1:17" ht="12.75" hidden="1">
      <c r="A129" s="7" t="s">
        <v>28</v>
      </c>
      <c r="B129" s="9"/>
      <c r="C129" s="9"/>
      <c r="D129" s="9"/>
      <c r="E129" s="31"/>
      <c r="F129" s="31"/>
      <c r="G129" s="31"/>
      <c r="H129" s="31"/>
      <c r="I129" s="10"/>
      <c r="J129" s="31"/>
      <c r="K129" s="10"/>
      <c r="L129" s="31"/>
      <c r="M129" s="31"/>
      <c r="N129" s="31"/>
      <c r="O129" s="31"/>
      <c r="P129" s="31"/>
      <c r="Q129" s="12"/>
    </row>
    <row r="130" spans="1:17" ht="12.75" hidden="1">
      <c r="A130" s="7" t="s">
        <v>191</v>
      </c>
      <c r="B130" s="8">
        <v>772</v>
      </c>
      <c r="C130" s="9" t="s">
        <v>38</v>
      </c>
      <c r="D130" s="8">
        <v>70</v>
      </c>
      <c r="E130" s="31">
        <v>5.4</v>
      </c>
      <c r="F130" s="31">
        <v>9</v>
      </c>
      <c r="G130" s="31">
        <v>44.8</v>
      </c>
      <c r="H130" s="31">
        <v>322</v>
      </c>
      <c r="I130" s="10">
        <v>322</v>
      </c>
      <c r="J130" s="31">
        <v>322</v>
      </c>
      <c r="K130" s="10">
        <v>322</v>
      </c>
      <c r="L130" s="31">
        <v>322</v>
      </c>
      <c r="M130" s="31">
        <v>322</v>
      </c>
      <c r="N130" s="31">
        <v>322</v>
      </c>
      <c r="O130" s="31">
        <v>322</v>
      </c>
      <c r="P130" s="31">
        <v>322</v>
      </c>
      <c r="Q130" s="12"/>
    </row>
    <row r="131" spans="1:17" ht="12.75" hidden="1">
      <c r="A131" s="7" t="s">
        <v>190</v>
      </c>
      <c r="B131" s="8">
        <v>697</v>
      </c>
      <c r="C131" s="9" t="s">
        <v>133</v>
      </c>
      <c r="D131" s="8">
        <v>200</v>
      </c>
      <c r="E131" s="31">
        <v>0</v>
      </c>
      <c r="F131" s="31">
        <v>0</v>
      </c>
      <c r="G131" s="31">
        <v>8</v>
      </c>
      <c r="H131" s="31">
        <v>32</v>
      </c>
      <c r="I131" s="10">
        <v>32</v>
      </c>
      <c r="J131" s="31">
        <v>32</v>
      </c>
      <c r="K131" s="10">
        <v>32</v>
      </c>
      <c r="L131" s="31">
        <v>32</v>
      </c>
      <c r="M131" s="31">
        <v>32</v>
      </c>
      <c r="N131" s="31">
        <v>32</v>
      </c>
      <c r="O131" s="31">
        <v>32</v>
      </c>
      <c r="P131" s="31">
        <v>32</v>
      </c>
      <c r="Q131" s="12"/>
    </row>
    <row r="132" spans="1:17" ht="12.75" hidden="1">
      <c r="A132" s="7" t="s">
        <v>118</v>
      </c>
      <c r="B132" s="8"/>
      <c r="C132" s="9" t="s">
        <v>58</v>
      </c>
      <c r="D132" s="8">
        <v>100</v>
      </c>
      <c r="E132" s="31">
        <v>0</v>
      </c>
      <c r="F132" s="31">
        <v>0</v>
      </c>
      <c r="G132" s="31">
        <v>9.8</v>
      </c>
      <c r="H132" s="31">
        <v>47</v>
      </c>
      <c r="I132" s="10">
        <v>47</v>
      </c>
      <c r="J132" s="31">
        <v>47</v>
      </c>
      <c r="K132" s="10">
        <v>47</v>
      </c>
      <c r="L132" s="31">
        <v>47</v>
      </c>
      <c r="M132" s="31">
        <v>47</v>
      </c>
      <c r="N132" s="31">
        <v>47</v>
      </c>
      <c r="O132" s="31">
        <v>47</v>
      </c>
      <c r="P132" s="31">
        <v>47</v>
      </c>
      <c r="Q132" s="12"/>
    </row>
    <row r="133" spans="1:17" s="28" customFormat="1" ht="12.75" hidden="1">
      <c r="A133" s="15"/>
      <c r="B133" s="26" t="s">
        <v>13</v>
      </c>
      <c r="C133" s="26"/>
      <c r="D133" s="26"/>
      <c r="E133" s="34">
        <f>SUM(E130:E132)</f>
        <v>5.4</v>
      </c>
      <c r="F133" s="34">
        <f>SUM(F130:F132)</f>
        <v>9</v>
      </c>
      <c r="G133" s="34">
        <f>SUM(G130:G132)</f>
        <v>62.599999999999994</v>
      </c>
      <c r="H133" s="34">
        <f>SUM(H130:H132)</f>
        <v>401</v>
      </c>
      <c r="I133" s="55">
        <f aca="true" t="shared" si="21" ref="I133:P133">SUM(I130:I132)</f>
        <v>401</v>
      </c>
      <c r="J133" s="34">
        <f t="shared" si="21"/>
        <v>401</v>
      </c>
      <c r="K133" s="55">
        <f t="shared" si="21"/>
        <v>401</v>
      </c>
      <c r="L133" s="34">
        <f t="shared" si="21"/>
        <v>401</v>
      </c>
      <c r="M133" s="34">
        <f t="shared" si="21"/>
        <v>401</v>
      </c>
      <c r="N133" s="34">
        <f t="shared" si="21"/>
        <v>401</v>
      </c>
      <c r="O133" s="34">
        <f t="shared" si="21"/>
        <v>401</v>
      </c>
      <c r="P133" s="34">
        <f t="shared" si="21"/>
        <v>401</v>
      </c>
      <c r="Q133" s="27" t="s">
        <v>144</v>
      </c>
    </row>
    <row r="134" spans="1:17" s="28" customFormat="1" ht="16.5" thickBot="1">
      <c r="A134" s="32" t="s">
        <v>19</v>
      </c>
      <c r="B134" s="35"/>
      <c r="C134" s="35"/>
      <c r="D134" s="35"/>
      <c r="E134" s="36">
        <f>E120+E128</f>
        <v>54.9</v>
      </c>
      <c r="F134" s="36">
        <f>F120+F128</f>
        <v>59</v>
      </c>
      <c r="G134" s="36">
        <f>G120+G128</f>
        <v>229.6</v>
      </c>
      <c r="H134" s="36">
        <f>H120+H128</f>
        <v>1618.9</v>
      </c>
      <c r="I134" s="57">
        <f aca="true" t="shared" si="22" ref="I134:P134">I120+I128</f>
        <v>0.6599999999999999</v>
      </c>
      <c r="J134" s="36">
        <f t="shared" si="22"/>
        <v>0.5</v>
      </c>
      <c r="K134" s="57">
        <f t="shared" si="22"/>
        <v>8.76</v>
      </c>
      <c r="L134" s="36">
        <f t="shared" si="22"/>
        <v>14.900000000000002</v>
      </c>
      <c r="M134" s="36">
        <f t="shared" si="22"/>
        <v>687.9000000000001</v>
      </c>
      <c r="N134" s="36">
        <f t="shared" si="22"/>
        <v>1016.4</v>
      </c>
      <c r="O134" s="36">
        <f t="shared" si="22"/>
        <v>150.3</v>
      </c>
      <c r="P134" s="36">
        <f t="shared" si="22"/>
        <v>7.7</v>
      </c>
      <c r="Q134" s="37" t="s">
        <v>216</v>
      </c>
    </row>
    <row r="135" spans="1:17" ht="15.75">
      <c r="A135" s="66" t="s">
        <v>74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8"/>
    </row>
    <row r="136" spans="1:17" ht="12.75">
      <c r="A136" s="7" t="s">
        <v>6</v>
      </c>
      <c r="B136" s="9"/>
      <c r="C136" s="9"/>
      <c r="D136" s="9"/>
      <c r="E136" s="31"/>
      <c r="F136" s="31"/>
      <c r="G136" s="31"/>
      <c r="H136" s="31"/>
      <c r="I136" s="50"/>
      <c r="J136" s="50"/>
      <c r="K136" s="53"/>
      <c r="L136" s="50"/>
      <c r="M136" s="50"/>
      <c r="N136" s="50"/>
      <c r="O136" s="50"/>
      <c r="P136" s="50"/>
      <c r="Q136" s="12"/>
    </row>
    <row r="137" spans="1:17" ht="12.75">
      <c r="A137" s="7" t="s">
        <v>192</v>
      </c>
      <c r="B137" s="8">
        <v>431</v>
      </c>
      <c r="C137" s="9" t="s">
        <v>193</v>
      </c>
      <c r="D137" s="8" t="s">
        <v>127</v>
      </c>
      <c r="E137" s="31">
        <v>14</v>
      </c>
      <c r="F137" s="31">
        <v>15</v>
      </c>
      <c r="G137" s="31">
        <v>5.9</v>
      </c>
      <c r="H137" s="31">
        <v>262.1</v>
      </c>
      <c r="I137" s="53">
        <v>0.28</v>
      </c>
      <c r="J137" s="50">
        <v>0.3</v>
      </c>
      <c r="K137" s="53">
        <v>2.3</v>
      </c>
      <c r="L137" s="50">
        <v>30.6</v>
      </c>
      <c r="M137" s="50">
        <v>45.1</v>
      </c>
      <c r="N137" s="50">
        <v>338</v>
      </c>
      <c r="O137" s="50">
        <v>21.4</v>
      </c>
      <c r="P137" s="50">
        <v>5.5</v>
      </c>
      <c r="Q137" s="12"/>
    </row>
    <row r="138" spans="1:17" ht="12.75">
      <c r="A138" s="7" t="s">
        <v>111</v>
      </c>
      <c r="B138" s="8">
        <v>297</v>
      </c>
      <c r="C138" s="9" t="s">
        <v>259</v>
      </c>
      <c r="D138" s="8">
        <v>180</v>
      </c>
      <c r="E138" s="31">
        <v>5.8</v>
      </c>
      <c r="F138" s="31">
        <v>6</v>
      </c>
      <c r="G138" s="31">
        <v>25.7</v>
      </c>
      <c r="H138" s="31">
        <v>180</v>
      </c>
      <c r="I138" s="53">
        <v>0.11</v>
      </c>
      <c r="J138" s="50">
        <v>0.2</v>
      </c>
      <c r="K138" s="53">
        <v>2.5</v>
      </c>
      <c r="L138" s="50">
        <v>0</v>
      </c>
      <c r="M138" s="50">
        <v>73</v>
      </c>
      <c r="N138" s="50">
        <v>248.8</v>
      </c>
      <c r="O138" s="50">
        <v>18.6</v>
      </c>
      <c r="P138" s="50">
        <v>3.6</v>
      </c>
      <c r="Q138" s="12"/>
    </row>
    <row r="139" spans="1:17" ht="12.75">
      <c r="A139" s="7" t="s">
        <v>34</v>
      </c>
      <c r="B139" s="8">
        <v>630</v>
      </c>
      <c r="C139" s="9" t="s">
        <v>33</v>
      </c>
      <c r="D139" s="8">
        <v>200</v>
      </c>
      <c r="E139" s="31">
        <v>1.6</v>
      </c>
      <c r="F139" s="31">
        <v>1.6</v>
      </c>
      <c r="G139" s="31">
        <v>17.3</v>
      </c>
      <c r="H139" s="31">
        <v>83</v>
      </c>
      <c r="I139" s="53">
        <v>0.03</v>
      </c>
      <c r="J139" s="50">
        <v>0</v>
      </c>
      <c r="K139" s="50">
        <v>0</v>
      </c>
      <c r="L139" s="50">
        <v>0.7</v>
      </c>
      <c r="M139" s="50">
        <v>126</v>
      </c>
      <c r="N139" s="50">
        <v>51</v>
      </c>
      <c r="O139" s="50">
        <v>8.5</v>
      </c>
      <c r="P139" s="50">
        <v>0</v>
      </c>
      <c r="Q139" s="12"/>
    </row>
    <row r="140" spans="1:17" ht="12.75">
      <c r="A140" s="7" t="s">
        <v>11</v>
      </c>
      <c r="B140" s="8"/>
      <c r="C140" s="9" t="s">
        <v>59</v>
      </c>
      <c r="D140" s="8">
        <v>10</v>
      </c>
      <c r="E140" s="31">
        <v>2.3</v>
      </c>
      <c r="F140" s="31">
        <v>3</v>
      </c>
      <c r="G140" s="31">
        <v>0</v>
      </c>
      <c r="H140" s="31">
        <v>36.4</v>
      </c>
      <c r="I140" s="53">
        <v>0.09</v>
      </c>
      <c r="J140" s="50">
        <v>0</v>
      </c>
      <c r="K140" s="50">
        <v>0</v>
      </c>
      <c r="L140" s="50">
        <v>0</v>
      </c>
      <c r="M140" s="50">
        <v>151</v>
      </c>
      <c r="N140" s="50">
        <v>50</v>
      </c>
      <c r="O140" s="50">
        <v>3.5</v>
      </c>
      <c r="P140" s="50">
        <v>0.1</v>
      </c>
      <c r="Q140" s="12"/>
    </row>
    <row r="141" spans="1:17" ht="12.75">
      <c r="A141" s="7" t="s">
        <v>24</v>
      </c>
      <c r="B141" s="9"/>
      <c r="C141" s="9" t="s">
        <v>18</v>
      </c>
      <c r="D141" s="8">
        <v>50</v>
      </c>
      <c r="E141" s="31">
        <v>2.5</v>
      </c>
      <c r="F141" s="31">
        <v>0.5</v>
      </c>
      <c r="G141" s="31">
        <v>26.7</v>
      </c>
      <c r="H141" s="31">
        <v>117.5</v>
      </c>
      <c r="I141" s="50">
        <v>0</v>
      </c>
      <c r="J141" s="50">
        <v>0</v>
      </c>
      <c r="K141" s="53">
        <v>0.9</v>
      </c>
      <c r="L141" s="50">
        <v>0</v>
      </c>
      <c r="M141" s="50">
        <v>46</v>
      </c>
      <c r="N141" s="50">
        <v>53</v>
      </c>
      <c r="O141" s="50">
        <v>7</v>
      </c>
      <c r="P141" s="50">
        <v>0.6</v>
      </c>
      <c r="Q141" s="12"/>
    </row>
    <row r="142" spans="1:17" s="28" customFormat="1" ht="12.75">
      <c r="A142" s="15"/>
      <c r="B142" s="26" t="s">
        <v>13</v>
      </c>
      <c r="C142" s="26"/>
      <c r="D142" s="26"/>
      <c r="E142" s="34">
        <f aca="true" t="shared" si="23" ref="E142:P142">SUM(E137:E141)</f>
        <v>26.200000000000003</v>
      </c>
      <c r="F142" s="34">
        <f t="shared" si="23"/>
        <v>26.1</v>
      </c>
      <c r="G142" s="34">
        <f t="shared" si="23"/>
        <v>75.60000000000001</v>
      </c>
      <c r="H142" s="34">
        <f t="shared" si="23"/>
        <v>679</v>
      </c>
      <c r="I142" s="55">
        <f t="shared" si="23"/>
        <v>0.51</v>
      </c>
      <c r="J142" s="34">
        <f t="shared" si="23"/>
        <v>0.5</v>
      </c>
      <c r="K142" s="55">
        <f t="shared" si="23"/>
        <v>5.7</v>
      </c>
      <c r="L142" s="34">
        <f t="shared" si="23"/>
        <v>31.3</v>
      </c>
      <c r="M142" s="34">
        <f t="shared" si="23"/>
        <v>441.1</v>
      </c>
      <c r="N142" s="34">
        <f t="shared" si="23"/>
        <v>740.8</v>
      </c>
      <c r="O142" s="34">
        <f t="shared" si="23"/>
        <v>59</v>
      </c>
      <c r="P142" s="34">
        <f t="shared" si="23"/>
        <v>9.799999999999999</v>
      </c>
      <c r="Q142" s="27" t="s">
        <v>139</v>
      </c>
    </row>
    <row r="143" spans="1:17" ht="12.75">
      <c r="A143" s="7" t="s">
        <v>14</v>
      </c>
      <c r="B143" s="9"/>
      <c r="C143" s="9"/>
      <c r="D143" s="9"/>
      <c r="E143" s="31"/>
      <c r="F143" s="31"/>
      <c r="G143" s="31"/>
      <c r="H143" s="31"/>
      <c r="I143" s="53"/>
      <c r="J143" s="50"/>
      <c r="K143" s="53"/>
      <c r="L143" s="50"/>
      <c r="M143" s="50"/>
      <c r="N143" s="50"/>
      <c r="O143" s="50"/>
      <c r="P143" s="50"/>
      <c r="Q143" s="12"/>
    </row>
    <row r="144" spans="1:17" ht="12.75">
      <c r="A144" s="7" t="s">
        <v>195</v>
      </c>
      <c r="B144" s="8">
        <v>85</v>
      </c>
      <c r="C144" s="9" t="s">
        <v>196</v>
      </c>
      <c r="D144" s="8">
        <v>60</v>
      </c>
      <c r="E144" s="31">
        <v>2.4</v>
      </c>
      <c r="F144" s="31">
        <v>5</v>
      </c>
      <c r="G144" s="31">
        <v>9</v>
      </c>
      <c r="H144" s="31">
        <v>96</v>
      </c>
      <c r="I144" s="53">
        <v>0.08</v>
      </c>
      <c r="J144" s="50">
        <v>0.1</v>
      </c>
      <c r="K144" s="53">
        <v>2.46</v>
      </c>
      <c r="L144" s="50">
        <v>3.5</v>
      </c>
      <c r="M144" s="50">
        <v>15</v>
      </c>
      <c r="N144" s="50">
        <v>72</v>
      </c>
      <c r="O144" s="50">
        <v>20.3</v>
      </c>
      <c r="P144" s="50">
        <v>0.2</v>
      </c>
      <c r="Q144" s="12"/>
    </row>
    <row r="145" spans="1:17" ht="12.75">
      <c r="A145" s="7" t="s">
        <v>75</v>
      </c>
      <c r="B145" s="8">
        <v>148</v>
      </c>
      <c r="C145" s="9" t="s">
        <v>208</v>
      </c>
      <c r="D145" s="8">
        <v>250</v>
      </c>
      <c r="E145" s="31">
        <v>6.4</v>
      </c>
      <c r="F145" s="31">
        <v>5.7</v>
      </c>
      <c r="G145" s="31">
        <v>16.8</v>
      </c>
      <c r="H145" s="31">
        <v>153</v>
      </c>
      <c r="I145" s="53">
        <v>0.06</v>
      </c>
      <c r="J145" s="50">
        <v>0.5</v>
      </c>
      <c r="K145" s="53">
        <v>0.6</v>
      </c>
      <c r="L145" s="50">
        <v>1.9</v>
      </c>
      <c r="M145" s="50">
        <v>18.2</v>
      </c>
      <c r="N145" s="50">
        <v>60.7</v>
      </c>
      <c r="O145" s="50">
        <v>12.3</v>
      </c>
      <c r="P145" s="50">
        <v>0.8</v>
      </c>
      <c r="Q145" s="12"/>
    </row>
    <row r="146" spans="1:17" ht="12.75">
      <c r="A146" s="7" t="s">
        <v>76</v>
      </c>
      <c r="B146" s="8">
        <v>436</v>
      </c>
      <c r="C146" s="9" t="s">
        <v>102</v>
      </c>
      <c r="D146" s="18" t="s">
        <v>78</v>
      </c>
      <c r="E146" s="31">
        <v>18</v>
      </c>
      <c r="F146" s="31">
        <v>11.8</v>
      </c>
      <c r="G146" s="31">
        <v>34.5</v>
      </c>
      <c r="H146" s="31">
        <v>390</v>
      </c>
      <c r="I146" s="50">
        <v>0</v>
      </c>
      <c r="J146" s="50">
        <v>0.3</v>
      </c>
      <c r="K146" s="53">
        <v>2</v>
      </c>
      <c r="L146" s="50">
        <v>19.5</v>
      </c>
      <c r="M146" s="50">
        <v>149</v>
      </c>
      <c r="N146" s="50">
        <v>414.3</v>
      </c>
      <c r="O146" s="50">
        <v>72.3</v>
      </c>
      <c r="P146" s="50">
        <v>3.9</v>
      </c>
      <c r="Q146" s="12"/>
    </row>
    <row r="147" spans="1:17" ht="12.75">
      <c r="A147" s="7" t="s">
        <v>26</v>
      </c>
      <c r="B147" s="8">
        <v>648</v>
      </c>
      <c r="C147" s="9" t="s">
        <v>27</v>
      </c>
      <c r="D147" s="8">
        <v>200</v>
      </c>
      <c r="E147" s="31">
        <v>0</v>
      </c>
      <c r="F147" s="31">
        <v>0</v>
      </c>
      <c r="G147" s="31">
        <v>29</v>
      </c>
      <c r="H147" s="31">
        <v>121.5</v>
      </c>
      <c r="I147" s="50">
        <v>0</v>
      </c>
      <c r="J147" s="50">
        <v>0</v>
      </c>
      <c r="K147" s="50">
        <v>0</v>
      </c>
      <c r="L147" s="50">
        <v>0</v>
      </c>
      <c r="M147" s="50">
        <v>0.7</v>
      </c>
      <c r="N147" s="50">
        <v>1.9</v>
      </c>
      <c r="O147" s="50">
        <v>0.25</v>
      </c>
      <c r="P147" s="50">
        <v>0.1</v>
      </c>
      <c r="Q147" s="12"/>
    </row>
    <row r="148" spans="1:17" ht="12.75">
      <c r="A148" s="7" t="s">
        <v>107</v>
      </c>
      <c r="B148" s="9"/>
      <c r="C148" s="9" t="s">
        <v>18</v>
      </c>
      <c r="D148" s="8">
        <v>80</v>
      </c>
      <c r="E148" s="31">
        <v>4</v>
      </c>
      <c r="F148" s="31">
        <v>0.8</v>
      </c>
      <c r="G148" s="31">
        <v>42</v>
      </c>
      <c r="H148" s="31">
        <v>188</v>
      </c>
      <c r="I148" s="50">
        <v>0</v>
      </c>
      <c r="J148" s="50">
        <v>0.2</v>
      </c>
      <c r="K148" s="53">
        <v>0.64</v>
      </c>
      <c r="L148" s="50">
        <v>0</v>
      </c>
      <c r="M148" s="50">
        <v>75.4</v>
      </c>
      <c r="N148" s="50">
        <v>129.7</v>
      </c>
      <c r="O148" s="50">
        <v>11.2</v>
      </c>
      <c r="P148" s="50">
        <v>0.8</v>
      </c>
      <c r="Q148" s="12"/>
    </row>
    <row r="149" spans="1:17" s="28" customFormat="1" ht="12.75">
      <c r="A149" s="15"/>
      <c r="B149" s="26" t="s">
        <v>13</v>
      </c>
      <c r="C149" s="26"/>
      <c r="D149" s="26"/>
      <c r="E149" s="34">
        <f>SUM(E144:E148)</f>
        <v>30.8</v>
      </c>
      <c r="F149" s="34">
        <f>SUM(F144:F148)</f>
        <v>23.3</v>
      </c>
      <c r="G149" s="34">
        <f>SUM(G144:G148)</f>
        <v>131.3</v>
      </c>
      <c r="H149" s="34">
        <f>SUM(H144:H148)</f>
        <v>948.5</v>
      </c>
      <c r="I149" s="55">
        <f aca="true" t="shared" si="24" ref="I149:P149">SUM(I144:I148)</f>
        <v>0.14</v>
      </c>
      <c r="J149" s="34">
        <f t="shared" si="24"/>
        <v>1.0999999999999999</v>
      </c>
      <c r="K149" s="55">
        <f t="shared" si="24"/>
        <v>5.7</v>
      </c>
      <c r="L149" s="34">
        <f t="shared" si="24"/>
        <v>24.9</v>
      </c>
      <c r="M149" s="34">
        <f t="shared" si="24"/>
        <v>258.29999999999995</v>
      </c>
      <c r="N149" s="34">
        <f t="shared" si="24"/>
        <v>678.5999999999999</v>
      </c>
      <c r="O149" s="34">
        <f t="shared" si="24"/>
        <v>116.35000000000001</v>
      </c>
      <c r="P149" s="34">
        <f t="shared" si="24"/>
        <v>5.8</v>
      </c>
      <c r="Q149" s="27" t="s">
        <v>143</v>
      </c>
    </row>
    <row r="150" spans="1:17" ht="12.75" hidden="1">
      <c r="A150" s="7" t="s">
        <v>28</v>
      </c>
      <c r="B150" s="9"/>
      <c r="C150" s="9"/>
      <c r="D150" s="8"/>
      <c r="E150" s="31"/>
      <c r="F150" s="31"/>
      <c r="G150" s="31"/>
      <c r="H150" s="31"/>
      <c r="I150" s="10"/>
      <c r="J150" s="31"/>
      <c r="K150" s="10"/>
      <c r="L150" s="31"/>
      <c r="M150" s="31"/>
      <c r="N150" s="31"/>
      <c r="O150" s="31"/>
      <c r="P150" s="31"/>
      <c r="Q150" s="12"/>
    </row>
    <row r="151" spans="1:17" ht="12.75" hidden="1">
      <c r="A151" s="7" t="s">
        <v>82</v>
      </c>
      <c r="B151" s="8">
        <v>769</v>
      </c>
      <c r="C151" s="9" t="s">
        <v>9</v>
      </c>
      <c r="D151" s="8">
        <v>70</v>
      </c>
      <c r="E151" s="31">
        <v>5.3</v>
      </c>
      <c r="F151" s="31">
        <v>9</v>
      </c>
      <c r="G151" s="31">
        <v>42.6</v>
      </c>
      <c r="H151" s="31">
        <v>276</v>
      </c>
      <c r="I151" s="10">
        <v>276</v>
      </c>
      <c r="J151" s="31">
        <v>276</v>
      </c>
      <c r="K151" s="10">
        <v>276</v>
      </c>
      <c r="L151" s="31">
        <v>276</v>
      </c>
      <c r="M151" s="31">
        <v>276</v>
      </c>
      <c r="N151" s="31">
        <v>276</v>
      </c>
      <c r="O151" s="31">
        <v>276</v>
      </c>
      <c r="P151" s="31">
        <v>276</v>
      </c>
      <c r="Q151" s="12"/>
    </row>
    <row r="152" spans="1:17" ht="12.75" hidden="1">
      <c r="A152" s="7" t="s">
        <v>194</v>
      </c>
      <c r="B152" s="8"/>
      <c r="C152" s="9" t="s">
        <v>59</v>
      </c>
      <c r="D152" s="8">
        <v>220</v>
      </c>
      <c r="E152" s="31">
        <v>7</v>
      </c>
      <c r="F152" s="31">
        <v>5.5</v>
      </c>
      <c r="G152" s="31">
        <v>10</v>
      </c>
      <c r="H152" s="31">
        <v>132</v>
      </c>
      <c r="I152" s="10">
        <v>132</v>
      </c>
      <c r="J152" s="31">
        <v>132</v>
      </c>
      <c r="K152" s="10">
        <v>132</v>
      </c>
      <c r="L152" s="31">
        <v>132</v>
      </c>
      <c r="M152" s="31">
        <v>132</v>
      </c>
      <c r="N152" s="31">
        <v>132</v>
      </c>
      <c r="O152" s="31">
        <v>132</v>
      </c>
      <c r="P152" s="31">
        <v>132</v>
      </c>
      <c r="Q152" s="12"/>
    </row>
    <row r="153" spans="1:17" s="28" customFormat="1" ht="12.75" hidden="1">
      <c r="A153" s="15"/>
      <c r="B153" s="26" t="s">
        <v>13</v>
      </c>
      <c r="C153" s="26"/>
      <c r="D153" s="26"/>
      <c r="E153" s="34">
        <f>SUM(E151:E152)</f>
        <v>12.3</v>
      </c>
      <c r="F153" s="34">
        <f>SUM(F151:F152)</f>
        <v>14.5</v>
      </c>
      <c r="G153" s="34">
        <f>SUM(G151:G152)</f>
        <v>52.6</v>
      </c>
      <c r="H153" s="34">
        <f>SUM(H151:H152)</f>
        <v>408</v>
      </c>
      <c r="I153" s="55">
        <f aca="true" t="shared" si="25" ref="I153:P153">SUM(I151:I152)</f>
        <v>408</v>
      </c>
      <c r="J153" s="34">
        <f t="shared" si="25"/>
        <v>408</v>
      </c>
      <c r="K153" s="55">
        <f t="shared" si="25"/>
        <v>408</v>
      </c>
      <c r="L153" s="34">
        <f t="shared" si="25"/>
        <v>408</v>
      </c>
      <c r="M153" s="34">
        <f t="shared" si="25"/>
        <v>408</v>
      </c>
      <c r="N153" s="34">
        <f t="shared" si="25"/>
        <v>408</v>
      </c>
      <c r="O153" s="34">
        <f t="shared" si="25"/>
        <v>408</v>
      </c>
      <c r="P153" s="34">
        <f t="shared" si="25"/>
        <v>408</v>
      </c>
      <c r="Q153" s="27" t="s">
        <v>144</v>
      </c>
    </row>
    <row r="154" spans="1:17" s="28" customFormat="1" ht="16.5" thickBot="1">
      <c r="A154" s="32" t="s">
        <v>19</v>
      </c>
      <c r="B154" s="35"/>
      <c r="C154" s="35"/>
      <c r="D154" s="35"/>
      <c r="E154" s="36">
        <f>E142+E149</f>
        <v>57</v>
      </c>
      <c r="F154" s="36">
        <f>F142+F149</f>
        <v>49.400000000000006</v>
      </c>
      <c r="G154" s="36">
        <f>G142+G149</f>
        <v>206.90000000000003</v>
      </c>
      <c r="H154" s="36">
        <f>H142+H149</f>
        <v>1627.5</v>
      </c>
      <c r="I154" s="57">
        <f aca="true" t="shared" si="26" ref="I154:P154">I142+I149</f>
        <v>0.65</v>
      </c>
      <c r="J154" s="36">
        <f t="shared" si="26"/>
        <v>1.5999999999999999</v>
      </c>
      <c r="K154" s="57">
        <f t="shared" si="26"/>
        <v>11.4</v>
      </c>
      <c r="L154" s="36">
        <f t="shared" si="26"/>
        <v>56.2</v>
      </c>
      <c r="M154" s="36">
        <f t="shared" si="26"/>
        <v>699.4</v>
      </c>
      <c r="N154" s="36">
        <f t="shared" si="26"/>
        <v>1419.3999999999999</v>
      </c>
      <c r="O154" s="36">
        <f t="shared" si="26"/>
        <v>175.35000000000002</v>
      </c>
      <c r="P154" s="36">
        <f t="shared" si="26"/>
        <v>15.599999999999998</v>
      </c>
      <c r="Q154" s="37" t="s">
        <v>216</v>
      </c>
    </row>
    <row r="155" spans="1:17" ht="15.75">
      <c r="A155" s="66" t="s">
        <v>79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8"/>
    </row>
    <row r="156" spans="1:17" ht="12.75">
      <c r="A156" s="7" t="s">
        <v>6</v>
      </c>
      <c r="B156" s="9"/>
      <c r="C156" s="9"/>
      <c r="D156" s="9"/>
      <c r="E156" s="31"/>
      <c r="F156" s="31"/>
      <c r="G156" s="31"/>
      <c r="H156" s="31"/>
      <c r="I156" s="59"/>
      <c r="J156" s="50"/>
      <c r="K156" s="50"/>
      <c r="L156" s="50"/>
      <c r="M156" s="50"/>
      <c r="N156" s="50"/>
      <c r="O156" s="50"/>
      <c r="P156" s="50"/>
      <c r="Q156" s="12"/>
    </row>
    <row r="157" spans="1:17" ht="12.75">
      <c r="A157" s="7" t="s">
        <v>80</v>
      </c>
      <c r="B157" s="8">
        <v>311</v>
      </c>
      <c r="C157" s="9" t="s">
        <v>81</v>
      </c>
      <c r="D157" s="8">
        <v>250</v>
      </c>
      <c r="E157" s="31">
        <v>10</v>
      </c>
      <c r="F157" s="31">
        <v>12.5</v>
      </c>
      <c r="G157" s="31">
        <v>38</v>
      </c>
      <c r="H157" s="31">
        <v>308</v>
      </c>
      <c r="I157" s="50">
        <v>0.12</v>
      </c>
      <c r="J157" s="50">
        <v>0.1</v>
      </c>
      <c r="K157" s="53">
        <v>0.09</v>
      </c>
      <c r="L157" s="50">
        <v>0.5</v>
      </c>
      <c r="M157" s="50">
        <v>174.5</v>
      </c>
      <c r="N157" s="50">
        <v>205.9</v>
      </c>
      <c r="O157" s="50">
        <v>55.5</v>
      </c>
      <c r="P157" s="50">
        <v>1.2</v>
      </c>
      <c r="Q157" s="12"/>
    </row>
    <row r="158" spans="1:17" ht="12.75">
      <c r="A158" s="7" t="s">
        <v>125</v>
      </c>
      <c r="B158" s="8">
        <v>694</v>
      </c>
      <c r="C158" s="9" t="s">
        <v>220</v>
      </c>
      <c r="D158" s="8">
        <v>200</v>
      </c>
      <c r="E158" s="31">
        <v>5.8</v>
      </c>
      <c r="F158" s="31">
        <v>3.5</v>
      </c>
      <c r="G158" s="31">
        <v>25</v>
      </c>
      <c r="H158" s="31">
        <v>145.6</v>
      </c>
      <c r="I158" s="50">
        <v>0.05</v>
      </c>
      <c r="J158" s="50">
        <v>0</v>
      </c>
      <c r="K158" s="53">
        <v>0</v>
      </c>
      <c r="L158" s="50">
        <v>0.4</v>
      </c>
      <c r="M158" s="50">
        <v>140</v>
      </c>
      <c r="N158" s="50">
        <v>153</v>
      </c>
      <c r="O158" s="50">
        <v>5</v>
      </c>
      <c r="P158" s="50">
        <v>0.5</v>
      </c>
      <c r="Q158" s="12"/>
    </row>
    <row r="159" spans="1:17" ht="12.75">
      <c r="A159" s="7" t="s">
        <v>225</v>
      </c>
      <c r="B159" s="8">
        <v>3</v>
      </c>
      <c r="C159" s="9" t="s">
        <v>109</v>
      </c>
      <c r="D159" s="8" t="s">
        <v>157</v>
      </c>
      <c r="E159" s="31">
        <v>6.6</v>
      </c>
      <c r="F159" s="31">
        <v>10.6</v>
      </c>
      <c r="G159" s="31">
        <v>48</v>
      </c>
      <c r="H159" s="31">
        <v>219.4</v>
      </c>
      <c r="I159" s="53">
        <v>0.22</v>
      </c>
      <c r="J159" s="50">
        <v>0.1</v>
      </c>
      <c r="K159" s="53">
        <v>0.4</v>
      </c>
      <c r="L159" s="50">
        <v>0</v>
      </c>
      <c r="M159" s="50">
        <v>197</v>
      </c>
      <c r="N159" s="50">
        <v>105</v>
      </c>
      <c r="O159" s="50">
        <v>10.5</v>
      </c>
      <c r="P159" s="50">
        <v>0.6</v>
      </c>
      <c r="Q159" s="12"/>
    </row>
    <row r="160" spans="1:17" ht="12.75" hidden="1">
      <c r="A160" s="7" t="s">
        <v>67</v>
      </c>
      <c r="B160" s="8">
        <v>690</v>
      </c>
      <c r="C160" s="9" t="s">
        <v>83</v>
      </c>
      <c r="D160" s="8">
        <v>200</v>
      </c>
      <c r="E160" s="31">
        <v>1.6</v>
      </c>
      <c r="F160" s="31"/>
      <c r="G160" s="31"/>
      <c r="H160" s="31"/>
      <c r="I160" s="50"/>
      <c r="J160" s="50"/>
      <c r="K160" s="53"/>
      <c r="L160" s="50"/>
      <c r="M160" s="50"/>
      <c r="N160" s="50"/>
      <c r="O160" s="50"/>
      <c r="P160" s="50"/>
      <c r="Q160" s="12"/>
    </row>
    <row r="161" spans="1:17" s="28" customFormat="1" ht="12.75">
      <c r="A161" s="15"/>
      <c r="B161" s="26" t="s">
        <v>13</v>
      </c>
      <c r="C161" s="26"/>
      <c r="D161" s="26"/>
      <c r="E161" s="34">
        <f aca="true" t="shared" si="27" ref="E161:P161">SUM(E157:E160)</f>
        <v>24</v>
      </c>
      <c r="F161" s="34">
        <f>F157+F158+F159</f>
        <v>26.6</v>
      </c>
      <c r="G161" s="34">
        <f t="shared" si="27"/>
        <v>111</v>
      </c>
      <c r="H161" s="34">
        <f t="shared" si="27"/>
        <v>673</v>
      </c>
      <c r="I161" s="34">
        <f t="shared" si="27"/>
        <v>0.39</v>
      </c>
      <c r="J161" s="34">
        <f t="shared" si="27"/>
        <v>0.2</v>
      </c>
      <c r="K161" s="55">
        <f t="shared" si="27"/>
        <v>0.49</v>
      </c>
      <c r="L161" s="34">
        <f t="shared" si="27"/>
        <v>0.9</v>
      </c>
      <c r="M161" s="34">
        <f t="shared" si="27"/>
        <v>511.5</v>
      </c>
      <c r="N161" s="34">
        <f t="shared" si="27"/>
        <v>463.9</v>
      </c>
      <c r="O161" s="34">
        <f t="shared" si="27"/>
        <v>71</v>
      </c>
      <c r="P161" s="34">
        <f t="shared" si="27"/>
        <v>2.3</v>
      </c>
      <c r="Q161" s="27" t="s">
        <v>139</v>
      </c>
    </row>
    <row r="162" spans="1:17" ht="12.75">
      <c r="A162" s="7" t="s">
        <v>14</v>
      </c>
      <c r="B162" s="9"/>
      <c r="C162" s="9"/>
      <c r="D162" s="9"/>
      <c r="E162" s="31"/>
      <c r="F162" s="31"/>
      <c r="G162" s="31"/>
      <c r="H162" s="31"/>
      <c r="I162" s="50"/>
      <c r="J162" s="50"/>
      <c r="K162" s="53"/>
      <c r="L162" s="50"/>
      <c r="M162" s="50"/>
      <c r="N162" s="50"/>
      <c r="O162" s="50"/>
      <c r="P162" s="50"/>
      <c r="Q162" s="12"/>
    </row>
    <row r="163" spans="1:17" ht="12.75">
      <c r="A163" s="7" t="s">
        <v>84</v>
      </c>
      <c r="B163" s="8">
        <v>52</v>
      </c>
      <c r="C163" s="9" t="s">
        <v>15</v>
      </c>
      <c r="D163" s="8">
        <v>60</v>
      </c>
      <c r="E163" s="31">
        <v>0.8</v>
      </c>
      <c r="F163" s="31">
        <v>6</v>
      </c>
      <c r="G163" s="31">
        <v>6</v>
      </c>
      <c r="H163" s="31">
        <v>82</v>
      </c>
      <c r="I163" s="50">
        <v>0</v>
      </c>
      <c r="J163" s="50">
        <v>0</v>
      </c>
      <c r="K163" s="53">
        <v>1.09</v>
      </c>
      <c r="L163" s="50">
        <v>11</v>
      </c>
      <c r="M163" s="50">
        <v>13.6</v>
      </c>
      <c r="N163" s="50">
        <v>26</v>
      </c>
      <c r="O163" s="50">
        <v>12</v>
      </c>
      <c r="P163" s="50">
        <v>0.3</v>
      </c>
      <c r="Q163" s="12"/>
    </row>
    <row r="164" spans="1:17" ht="12.75">
      <c r="A164" s="7" t="s">
        <v>85</v>
      </c>
      <c r="B164" s="8">
        <v>4</v>
      </c>
      <c r="C164" s="9" t="s">
        <v>41</v>
      </c>
      <c r="D164" s="8">
        <v>250</v>
      </c>
      <c r="E164" s="31">
        <v>5.7</v>
      </c>
      <c r="F164" s="31">
        <v>6.8</v>
      </c>
      <c r="G164" s="31">
        <v>15</v>
      </c>
      <c r="H164" s="31">
        <v>148</v>
      </c>
      <c r="I164" s="50">
        <v>0.1</v>
      </c>
      <c r="J164" s="50">
        <v>0</v>
      </c>
      <c r="K164" s="53">
        <v>0.2</v>
      </c>
      <c r="L164" s="50">
        <v>1.9</v>
      </c>
      <c r="M164" s="50">
        <v>47.2</v>
      </c>
      <c r="N164" s="50">
        <v>96.7</v>
      </c>
      <c r="O164" s="50">
        <v>11.3</v>
      </c>
      <c r="P164" s="50">
        <v>0.8</v>
      </c>
      <c r="Q164" s="12"/>
    </row>
    <row r="165" spans="1:17" ht="12.75">
      <c r="A165" s="7" t="s">
        <v>103</v>
      </c>
      <c r="B165" s="8">
        <v>374</v>
      </c>
      <c r="C165" s="9" t="s">
        <v>86</v>
      </c>
      <c r="D165" s="8" t="s">
        <v>89</v>
      </c>
      <c r="E165" s="31">
        <v>17.5</v>
      </c>
      <c r="F165" s="31">
        <v>12.3</v>
      </c>
      <c r="G165" s="31">
        <v>17.1</v>
      </c>
      <c r="H165" s="31">
        <v>214</v>
      </c>
      <c r="I165" s="50">
        <v>0.1</v>
      </c>
      <c r="J165" s="50">
        <v>0.1</v>
      </c>
      <c r="K165" s="53">
        <v>1.3</v>
      </c>
      <c r="L165" s="50">
        <v>7.6</v>
      </c>
      <c r="M165" s="50">
        <v>38</v>
      </c>
      <c r="N165" s="50">
        <v>382</v>
      </c>
      <c r="O165" s="50">
        <v>39.3</v>
      </c>
      <c r="P165" s="50">
        <v>0.9</v>
      </c>
      <c r="Q165" s="12"/>
    </row>
    <row r="166" spans="1:17" ht="12.75">
      <c r="A166" s="7" t="s">
        <v>44</v>
      </c>
      <c r="B166" s="8">
        <v>520</v>
      </c>
      <c r="C166" s="9" t="s">
        <v>45</v>
      </c>
      <c r="D166" s="8">
        <v>180</v>
      </c>
      <c r="E166" s="31">
        <v>4.8</v>
      </c>
      <c r="F166" s="31">
        <v>4.8</v>
      </c>
      <c r="G166" s="31">
        <v>31.6</v>
      </c>
      <c r="H166" s="31">
        <v>197</v>
      </c>
      <c r="I166" s="50">
        <v>0.1</v>
      </c>
      <c r="J166" s="50">
        <v>0.2</v>
      </c>
      <c r="K166" s="53">
        <v>0</v>
      </c>
      <c r="L166" s="50">
        <v>16</v>
      </c>
      <c r="M166" s="50">
        <v>60</v>
      </c>
      <c r="N166" s="50">
        <v>119.3</v>
      </c>
      <c r="O166" s="50">
        <v>40.5</v>
      </c>
      <c r="P166" s="50">
        <v>1.4</v>
      </c>
      <c r="Q166" s="12"/>
    </row>
    <row r="167" spans="1:17" ht="12.75">
      <c r="A167" s="7" t="s">
        <v>198</v>
      </c>
      <c r="B167" s="8">
        <v>639</v>
      </c>
      <c r="C167" s="9" t="s">
        <v>72</v>
      </c>
      <c r="D167" s="8">
        <v>200</v>
      </c>
      <c r="E167" s="31">
        <v>0</v>
      </c>
      <c r="F167" s="31">
        <v>0</v>
      </c>
      <c r="G167" s="31">
        <v>31.4</v>
      </c>
      <c r="H167" s="31">
        <v>121</v>
      </c>
      <c r="I167" s="50">
        <v>0</v>
      </c>
      <c r="J167" s="50">
        <v>0</v>
      </c>
      <c r="K167" s="53">
        <v>0</v>
      </c>
      <c r="L167" s="50">
        <v>0.8</v>
      </c>
      <c r="M167" s="50">
        <v>21</v>
      </c>
      <c r="N167" s="50">
        <v>29.2</v>
      </c>
      <c r="O167" s="50">
        <v>25.9</v>
      </c>
      <c r="P167" s="50">
        <v>0.9</v>
      </c>
      <c r="Q167" s="16"/>
    </row>
    <row r="168" spans="1:17" ht="12.75">
      <c r="A168" s="7" t="s">
        <v>107</v>
      </c>
      <c r="B168" s="9"/>
      <c r="C168" s="9" t="s">
        <v>64</v>
      </c>
      <c r="D168" s="8">
        <v>80</v>
      </c>
      <c r="E168" s="31">
        <v>4</v>
      </c>
      <c r="F168" s="31">
        <v>0.8</v>
      </c>
      <c r="G168" s="31">
        <v>42</v>
      </c>
      <c r="H168" s="31">
        <v>188</v>
      </c>
      <c r="I168" s="50">
        <v>0</v>
      </c>
      <c r="J168" s="50">
        <v>0.2</v>
      </c>
      <c r="K168" s="53">
        <v>0.64</v>
      </c>
      <c r="L168" s="50">
        <v>0</v>
      </c>
      <c r="M168" s="50">
        <v>75.4</v>
      </c>
      <c r="N168" s="50">
        <v>129.7</v>
      </c>
      <c r="O168" s="50">
        <v>11.2</v>
      </c>
      <c r="P168" s="50">
        <v>0.8</v>
      </c>
      <c r="Q168" s="12"/>
    </row>
    <row r="169" spans="1:17" s="28" customFormat="1" ht="12.75">
      <c r="A169" s="15"/>
      <c r="B169" s="26" t="s">
        <v>13</v>
      </c>
      <c r="C169" s="26"/>
      <c r="D169" s="26"/>
      <c r="E169" s="34">
        <f>SUM(E163:E168)</f>
        <v>32.8</v>
      </c>
      <c r="F169" s="34">
        <f>SUM(F163:F168)</f>
        <v>30.700000000000003</v>
      </c>
      <c r="G169" s="34">
        <f>SUM(G163:G168)</f>
        <v>143.1</v>
      </c>
      <c r="H169" s="34">
        <f>SUM(H163:H168)</f>
        <v>950</v>
      </c>
      <c r="I169" s="34">
        <f aca="true" t="shared" si="28" ref="I169:P169">SUM(I163:I168)</f>
        <v>0.30000000000000004</v>
      </c>
      <c r="J169" s="34">
        <f t="shared" si="28"/>
        <v>0.5</v>
      </c>
      <c r="K169" s="55">
        <f t="shared" si="28"/>
        <v>3.23</v>
      </c>
      <c r="L169" s="34">
        <f t="shared" si="28"/>
        <v>37.3</v>
      </c>
      <c r="M169" s="34">
        <f t="shared" si="28"/>
        <v>255.20000000000002</v>
      </c>
      <c r="N169" s="34">
        <f t="shared" si="28"/>
        <v>782.9000000000001</v>
      </c>
      <c r="O169" s="34">
        <f t="shared" si="28"/>
        <v>140.2</v>
      </c>
      <c r="P169" s="34">
        <f t="shared" si="28"/>
        <v>5.1</v>
      </c>
      <c r="Q169" s="27" t="s">
        <v>143</v>
      </c>
    </row>
    <row r="170" spans="1:17" ht="12.75" hidden="1">
      <c r="A170" s="7" t="s">
        <v>28</v>
      </c>
      <c r="B170" s="9"/>
      <c r="C170" s="9"/>
      <c r="D170" s="9"/>
      <c r="E170" s="31"/>
      <c r="F170" s="31"/>
      <c r="G170" s="31"/>
      <c r="H170" s="31"/>
      <c r="I170" s="31"/>
      <c r="J170" s="31"/>
      <c r="K170" s="10"/>
      <c r="L170" s="31"/>
      <c r="M170" s="31"/>
      <c r="N170" s="31"/>
      <c r="O170" s="31"/>
      <c r="P170" s="31"/>
      <c r="Q170" s="12"/>
    </row>
    <row r="171" spans="1:17" ht="12.75" hidden="1">
      <c r="A171" s="7" t="s">
        <v>212</v>
      </c>
      <c r="B171" s="8">
        <v>727</v>
      </c>
      <c r="C171" s="9" t="s">
        <v>199</v>
      </c>
      <c r="D171" s="8" t="s">
        <v>200</v>
      </c>
      <c r="E171" s="31">
        <v>8.3</v>
      </c>
      <c r="F171" s="31">
        <v>6.5</v>
      </c>
      <c r="G171" s="31">
        <v>39.2</v>
      </c>
      <c r="H171" s="31">
        <v>247.7</v>
      </c>
      <c r="I171" s="31">
        <v>247.7</v>
      </c>
      <c r="J171" s="31">
        <v>247.7</v>
      </c>
      <c r="K171" s="10">
        <v>247.7</v>
      </c>
      <c r="L171" s="31">
        <v>247.7</v>
      </c>
      <c r="M171" s="31">
        <v>247.7</v>
      </c>
      <c r="N171" s="31">
        <v>247.7</v>
      </c>
      <c r="O171" s="31">
        <v>247.7</v>
      </c>
      <c r="P171" s="31">
        <v>247.7</v>
      </c>
      <c r="Q171" s="12"/>
    </row>
    <row r="172" spans="1:17" ht="12.75" hidden="1">
      <c r="A172" s="7" t="s">
        <v>175</v>
      </c>
      <c r="B172" s="8"/>
      <c r="C172" s="9" t="s">
        <v>59</v>
      </c>
      <c r="D172" s="8">
        <v>200</v>
      </c>
      <c r="E172" s="31">
        <v>6</v>
      </c>
      <c r="F172" s="31">
        <v>6.4</v>
      </c>
      <c r="G172" s="31">
        <v>9.4</v>
      </c>
      <c r="H172" s="31">
        <v>120</v>
      </c>
      <c r="I172" s="31">
        <v>120</v>
      </c>
      <c r="J172" s="31">
        <v>120</v>
      </c>
      <c r="K172" s="10">
        <v>120</v>
      </c>
      <c r="L172" s="31">
        <v>120</v>
      </c>
      <c r="M172" s="31">
        <v>120</v>
      </c>
      <c r="N172" s="31">
        <v>120</v>
      </c>
      <c r="O172" s="31">
        <v>120</v>
      </c>
      <c r="P172" s="31">
        <v>120</v>
      </c>
      <c r="Q172" s="12"/>
    </row>
    <row r="173" spans="1:17" ht="12.75" hidden="1">
      <c r="A173" s="7" t="s">
        <v>118</v>
      </c>
      <c r="B173" s="8"/>
      <c r="C173" s="9" t="s">
        <v>128</v>
      </c>
      <c r="D173" s="8">
        <v>100</v>
      </c>
      <c r="E173" s="31">
        <v>0</v>
      </c>
      <c r="F173" s="31">
        <v>0</v>
      </c>
      <c r="G173" s="31">
        <v>7.5</v>
      </c>
      <c r="H173" s="31">
        <v>38</v>
      </c>
      <c r="I173" s="31">
        <v>38</v>
      </c>
      <c r="J173" s="31">
        <v>38</v>
      </c>
      <c r="K173" s="10">
        <v>38</v>
      </c>
      <c r="L173" s="31">
        <v>38</v>
      </c>
      <c r="M173" s="31">
        <v>38</v>
      </c>
      <c r="N173" s="31">
        <v>38</v>
      </c>
      <c r="O173" s="31">
        <v>38</v>
      </c>
      <c r="P173" s="31">
        <v>38</v>
      </c>
      <c r="Q173" s="12"/>
    </row>
    <row r="174" spans="1:17" s="28" customFormat="1" ht="12.75" hidden="1">
      <c r="A174" s="15"/>
      <c r="B174" s="26" t="s">
        <v>13</v>
      </c>
      <c r="C174" s="26"/>
      <c r="D174" s="26"/>
      <c r="E174" s="34">
        <f>SUM(E171:E173)</f>
        <v>14.3</v>
      </c>
      <c r="F174" s="34">
        <f>SUM(F171:F173)</f>
        <v>12.9</v>
      </c>
      <c r="G174" s="34">
        <f>SUM(G171:G173)</f>
        <v>56.1</v>
      </c>
      <c r="H174" s="34">
        <f>SUM(H171:H173)</f>
        <v>405.7</v>
      </c>
      <c r="I174" s="34">
        <f aca="true" t="shared" si="29" ref="I174:P174">SUM(I171:I173)</f>
        <v>405.7</v>
      </c>
      <c r="J174" s="34">
        <f t="shared" si="29"/>
        <v>405.7</v>
      </c>
      <c r="K174" s="55">
        <f t="shared" si="29"/>
        <v>405.7</v>
      </c>
      <c r="L174" s="34">
        <f t="shared" si="29"/>
        <v>405.7</v>
      </c>
      <c r="M174" s="34">
        <f t="shared" si="29"/>
        <v>405.7</v>
      </c>
      <c r="N174" s="34">
        <f t="shared" si="29"/>
        <v>405.7</v>
      </c>
      <c r="O174" s="34">
        <f t="shared" si="29"/>
        <v>405.7</v>
      </c>
      <c r="P174" s="34">
        <f t="shared" si="29"/>
        <v>405.7</v>
      </c>
      <c r="Q174" s="27" t="s">
        <v>144</v>
      </c>
    </row>
    <row r="175" spans="1:17" s="28" customFormat="1" ht="16.5" thickBot="1">
      <c r="A175" s="32" t="s">
        <v>19</v>
      </c>
      <c r="B175" s="35"/>
      <c r="C175" s="35"/>
      <c r="D175" s="35"/>
      <c r="E175" s="36">
        <f>E161+E169</f>
        <v>56.8</v>
      </c>
      <c r="F175" s="36">
        <f>F161+F169</f>
        <v>57.300000000000004</v>
      </c>
      <c r="G175" s="36">
        <f>G161+G169</f>
        <v>254.1</v>
      </c>
      <c r="H175" s="36">
        <f>H161+H169</f>
        <v>1623</v>
      </c>
      <c r="I175" s="36">
        <f aca="true" t="shared" si="30" ref="I175:P175">I161+I169</f>
        <v>0.6900000000000001</v>
      </c>
      <c r="J175" s="36">
        <f t="shared" si="30"/>
        <v>0.7</v>
      </c>
      <c r="K175" s="57">
        <f t="shared" si="30"/>
        <v>3.7199999999999998</v>
      </c>
      <c r="L175" s="36">
        <f t="shared" si="30"/>
        <v>38.199999999999996</v>
      </c>
      <c r="M175" s="36">
        <f t="shared" si="30"/>
        <v>766.7</v>
      </c>
      <c r="N175" s="36">
        <f t="shared" si="30"/>
        <v>1246.8000000000002</v>
      </c>
      <c r="O175" s="36">
        <f t="shared" si="30"/>
        <v>211.2</v>
      </c>
      <c r="P175" s="36">
        <f t="shared" si="30"/>
        <v>7.3999999999999995</v>
      </c>
      <c r="Q175" s="37" t="s">
        <v>216</v>
      </c>
    </row>
    <row r="176" spans="1:17" ht="15.75">
      <c r="A176" s="66" t="s">
        <v>87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8"/>
    </row>
    <row r="177" spans="1:17" ht="12.75">
      <c r="A177" s="7" t="s">
        <v>6</v>
      </c>
      <c r="B177" s="9"/>
      <c r="C177" s="9"/>
      <c r="D177" s="9"/>
      <c r="E177" s="31"/>
      <c r="F177" s="31"/>
      <c r="G177" s="31"/>
      <c r="H177" s="31"/>
      <c r="I177" s="53"/>
      <c r="J177" s="50"/>
      <c r="K177" s="53"/>
      <c r="L177" s="50"/>
      <c r="M177" s="50"/>
      <c r="N177" s="50"/>
      <c r="O177" s="50"/>
      <c r="P177" s="50"/>
      <c r="Q177" s="12"/>
    </row>
    <row r="178" spans="1:17" ht="12.75">
      <c r="A178" s="7" t="s">
        <v>104</v>
      </c>
      <c r="B178" s="8">
        <v>451</v>
      </c>
      <c r="C178" s="9" t="s">
        <v>88</v>
      </c>
      <c r="D178" s="8" t="s">
        <v>55</v>
      </c>
      <c r="E178" s="31">
        <v>11.3</v>
      </c>
      <c r="F178" s="31">
        <v>9</v>
      </c>
      <c r="G178" s="31">
        <v>19</v>
      </c>
      <c r="H178" s="31">
        <v>276</v>
      </c>
      <c r="I178" s="53">
        <v>0.02</v>
      </c>
      <c r="J178" s="50">
        <v>0</v>
      </c>
      <c r="K178" s="53">
        <v>2.13</v>
      </c>
      <c r="L178" s="50">
        <v>1.3</v>
      </c>
      <c r="M178" s="50">
        <v>42.7</v>
      </c>
      <c r="N178" s="50">
        <v>179</v>
      </c>
      <c r="O178" s="50">
        <v>28.6</v>
      </c>
      <c r="P178" s="50">
        <v>1.4</v>
      </c>
      <c r="Q178" s="12"/>
    </row>
    <row r="179" spans="1:17" ht="12.75">
      <c r="A179" s="7" t="s">
        <v>112</v>
      </c>
      <c r="B179" s="8">
        <v>518</v>
      </c>
      <c r="C179" s="9" t="s">
        <v>45</v>
      </c>
      <c r="D179" s="8">
        <v>180</v>
      </c>
      <c r="E179" s="31">
        <v>3.6</v>
      </c>
      <c r="F179" s="31">
        <v>5.2</v>
      </c>
      <c r="G179" s="31">
        <v>29</v>
      </c>
      <c r="H179" s="31">
        <v>180</v>
      </c>
      <c r="I179" s="53">
        <v>0.08</v>
      </c>
      <c r="J179" s="50">
        <v>0.2</v>
      </c>
      <c r="K179" s="53">
        <v>0</v>
      </c>
      <c r="L179" s="50">
        <v>15</v>
      </c>
      <c r="M179" s="50">
        <v>23.5</v>
      </c>
      <c r="N179" s="50">
        <v>106.2</v>
      </c>
      <c r="O179" s="50">
        <v>41.4</v>
      </c>
      <c r="P179" s="50">
        <v>1</v>
      </c>
      <c r="Q179" s="12"/>
    </row>
    <row r="180" spans="1:17" ht="12.75">
      <c r="A180" s="7" t="s">
        <v>221</v>
      </c>
      <c r="B180" s="8">
        <v>692</v>
      </c>
      <c r="C180" s="9" t="s">
        <v>202</v>
      </c>
      <c r="D180" s="8">
        <v>200</v>
      </c>
      <c r="E180" s="31">
        <v>1.8</v>
      </c>
      <c r="F180" s="31">
        <v>1.5</v>
      </c>
      <c r="G180" s="31">
        <v>24</v>
      </c>
      <c r="H180" s="31">
        <v>117.8</v>
      </c>
      <c r="I180" s="53">
        <v>0.03</v>
      </c>
      <c r="J180" s="50">
        <v>0</v>
      </c>
      <c r="K180" s="53">
        <v>0</v>
      </c>
      <c r="L180" s="50">
        <v>0.3</v>
      </c>
      <c r="M180" s="50">
        <v>130</v>
      </c>
      <c r="N180" s="50">
        <v>85</v>
      </c>
      <c r="O180" s="50">
        <v>13.2</v>
      </c>
      <c r="P180" s="50">
        <v>0</v>
      </c>
      <c r="Q180" s="12"/>
    </row>
    <row r="181" spans="1:17" ht="12.75">
      <c r="A181" s="7" t="s">
        <v>132</v>
      </c>
      <c r="B181" s="9"/>
      <c r="C181" s="9" t="s">
        <v>9</v>
      </c>
      <c r="D181" s="8" t="s">
        <v>122</v>
      </c>
      <c r="E181" s="31">
        <v>1.5</v>
      </c>
      <c r="F181" s="31">
        <v>0.4</v>
      </c>
      <c r="G181" s="31">
        <v>20</v>
      </c>
      <c r="H181" s="31">
        <v>103.5</v>
      </c>
      <c r="I181" s="53">
        <v>0.13</v>
      </c>
      <c r="J181" s="50">
        <v>0</v>
      </c>
      <c r="K181" s="53">
        <v>0.36</v>
      </c>
      <c r="L181" s="50">
        <v>0</v>
      </c>
      <c r="M181" s="50">
        <v>28.2</v>
      </c>
      <c r="N181" s="50">
        <v>50.1</v>
      </c>
      <c r="O181" s="50">
        <v>14.7</v>
      </c>
      <c r="P181" s="50">
        <v>1.2</v>
      </c>
      <c r="Q181" s="12"/>
    </row>
    <row r="182" spans="1:17" s="28" customFormat="1" ht="12.75">
      <c r="A182" s="15"/>
      <c r="B182" s="26" t="s">
        <v>13</v>
      </c>
      <c r="C182" s="26"/>
      <c r="D182" s="17"/>
      <c r="E182" s="34">
        <f aca="true" t="shared" si="31" ref="E182:P182">SUM(E178:E181)</f>
        <v>18.2</v>
      </c>
      <c r="F182" s="34">
        <f t="shared" si="31"/>
        <v>16.099999999999998</v>
      </c>
      <c r="G182" s="34">
        <f t="shared" si="31"/>
        <v>92</v>
      </c>
      <c r="H182" s="34">
        <f t="shared" si="31"/>
        <v>677.3</v>
      </c>
      <c r="I182" s="55">
        <f t="shared" si="31"/>
        <v>0.26</v>
      </c>
      <c r="J182" s="34">
        <f t="shared" si="31"/>
        <v>0.2</v>
      </c>
      <c r="K182" s="55">
        <f t="shared" si="31"/>
        <v>2.4899999999999998</v>
      </c>
      <c r="L182" s="34">
        <f t="shared" si="31"/>
        <v>16.6</v>
      </c>
      <c r="M182" s="34">
        <f t="shared" si="31"/>
        <v>224.39999999999998</v>
      </c>
      <c r="N182" s="34">
        <f t="shared" si="31"/>
        <v>420.3</v>
      </c>
      <c r="O182" s="34">
        <f t="shared" si="31"/>
        <v>97.9</v>
      </c>
      <c r="P182" s="34">
        <f t="shared" si="31"/>
        <v>3.5999999999999996</v>
      </c>
      <c r="Q182" s="27" t="s">
        <v>139</v>
      </c>
    </row>
    <row r="183" spans="1:17" ht="12.75">
      <c r="A183" s="7" t="s">
        <v>14</v>
      </c>
      <c r="B183" s="9"/>
      <c r="C183" s="9"/>
      <c r="D183" s="9"/>
      <c r="E183" s="31"/>
      <c r="F183" s="31"/>
      <c r="G183" s="31"/>
      <c r="H183" s="31"/>
      <c r="I183" s="53"/>
      <c r="J183" s="50"/>
      <c r="K183" s="53"/>
      <c r="L183" s="50"/>
      <c r="M183" s="50"/>
      <c r="N183" s="50"/>
      <c r="O183" s="50"/>
      <c r="P183" s="50"/>
      <c r="Q183" s="12"/>
    </row>
    <row r="184" spans="1:17" ht="12.75">
      <c r="A184" s="7" t="s">
        <v>29</v>
      </c>
      <c r="B184" s="8">
        <v>71</v>
      </c>
      <c r="C184" s="9" t="s">
        <v>15</v>
      </c>
      <c r="D184" s="8">
        <v>60</v>
      </c>
      <c r="E184" s="31">
        <v>0.8</v>
      </c>
      <c r="F184" s="31">
        <v>6</v>
      </c>
      <c r="G184" s="31">
        <v>4.4</v>
      </c>
      <c r="H184" s="31">
        <v>107</v>
      </c>
      <c r="I184" s="50">
        <v>0</v>
      </c>
      <c r="J184" s="50">
        <v>0</v>
      </c>
      <c r="K184" s="53">
        <v>2</v>
      </c>
      <c r="L184" s="50">
        <v>7.5</v>
      </c>
      <c r="M184" s="50">
        <v>14.5</v>
      </c>
      <c r="N184" s="50">
        <v>19</v>
      </c>
      <c r="O184" s="50">
        <v>10.7</v>
      </c>
      <c r="P184" s="50">
        <v>0.2</v>
      </c>
      <c r="Q184" s="12"/>
    </row>
    <row r="185" spans="1:17" ht="12.75">
      <c r="A185" s="7" t="s">
        <v>119</v>
      </c>
      <c r="B185" s="8">
        <v>138</v>
      </c>
      <c r="C185" s="43" t="s">
        <v>90</v>
      </c>
      <c r="D185" s="8">
        <v>250</v>
      </c>
      <c r="E185" s="31">
        <v>7</v>
      </c>
      <c r="F185" s="31">
        <v>4</v>
      </c>
      <c r="G185" s="31">
        <v>14.9</v>
      </c>
      <c r="H185" s="31">
        <v>130.6</v>
      </c>
      <c r="I185" s="53">
        <v>0.05</v>
      </c>
      <c r="J185" s="50">
        <v>0.1</v>
      </c>
      <c r="K185" s="53">
        <v>0.16</v>
      </c>
      <c r="L185" s="50">
        <v>4</v>
      </c>
      <c r="M185" s="50">
        <v>19.8</v>
      </c>
      <c r="N185" s="50">
        <v>86.3</v>
      </c>
      <c r="O185" s="50">
        <v>32.2</v>
      </c>
      <c r="P185" s="50">
        <v>1</v>
      </c>
      <c r="Q185" s="12"/>
    </row>
    <row r="186" spans="1:17" ht="12.75">
      <c r="A186" s="7" t="s">
        <v>203</v>
      </c>
      <c r="B186" s="8">
        <v>482</v>
      </c>
      <c r="C186" s="43" t="s">
        <v>91</v>
      </c>
      <c r="D186" s="8" t="s">
        <v>43</v>
      </c>
      <c r="E186" s="31">
        <v>14.5</v>
      </c>
      <c r="F186" s="31">
        <v>12.3</v>
      </c>
      <c r="G186" s="31">
        <v>16</v>
      </c>
      <c r="H186" s="31">
        <v>222</v>
      </c>
      <c r="I186" s="53">
        <v>0.16</v>
      </c>
      <c r="J186" s="50">
        <v>0.2</v>
      </c>
      <c r="K186" s="53">
        <v>0.9</v>
      </c>
      <c r="L186" s="50">
        <v>21</v>
      </c>
      <c r="M186" s="50">
        <v>54</v>
      </c>
      <c r="N186" s="50">
        <v>292</v>
      </c>
      <c r="O186" s="50">
        <v>24.2</v>
      </c>
      <c r="P186" s="50">
        <v>4.5</v>
      </c>
      <c r="Q186" s="12"/>
    </row>
    <row r="187" spans="1:17" ht="12.75">
      <c r="A187" s="7" t="s">
        <v>92</v>
      </c>
      <c r="B187" s="8">
        <v>297</v>
      </c>
      <c r="C187" s="8" t="s">
        <v>93</v>
      </c>
      <c r="D187" s="8">
        <v>180</v>
      </c>
      <c r="E187" s="31">
        <v>5.3</v>
      </c>
      <c r="F187" s="31">
        <v>10</v>
      </c>
      <c r="G187" s="31">
        <v>40</v>
      </c>
      <c r="H187" s="31">
        <v>229</v>
      </c>
      <c r="I187" s="53">
        <v>0.08</v>
      </c>
      <c r="J187" s="50">
        <v>0</v>
      </c>
      <c r="K187" s="53">
        <v>0.73</v>
      </c>
      <c r="L187" s="50">
        <v>0</v>
      </c>
      <c r="M187" s="50">
        <v>107</v>
      </c>
      <c r="N187" s="50">
        <v>194</v>
      </c>
      <c r="O187" s="50">
        <v>7.2</v>
      </c>
      <c r="P187" s="50">
        <v>0.6</v>
      </c>
      <c r="Q187" s="12"/>
    </row>
    <row r="188" spans="1:17" ht="12.75">
      <c r="A188" s="7" t="s">
        <v>121</v>
      </c>
      <c r="B188" s="8">
        <v>705</v>
      </c>
      <c r="C188" s="43" t="s">
        <v>181</v>
      </c>
      <c r="D188" s="8">
        <v>200</v>
      </c>
      <c r="E188" s="31">
        <v>0</v>
      </c>
      <c r="F188" s="31">
        <v>0</v>
      </c>
      <c r="G188" s="31">
        <v>27</v>
      </c>
      <c r="H188" s="31">
        <v>105</v>
      </c>
      <c r="I188" s="50">
        <v>0</v>
      </c>
      <c r="J188" s="50">
        <v>0</v>
      </c>
      <c r="K188" s="53">
        <v>0</v>
      </c>
      <c r="L188" s="50">
        <v>18</v>
      </c>
      <c r="M188" s="50">
        <v>11.3</v>
      </c>
      <c r="N188" s="50">
        <v>29.2</v>
      </c>
      <c r="O188" s="50">
        <v>3</v>
      </c>
      <c r="P188" s="50">
        <v>0.5</v>
      </c>
      <c r="Q188" s="12"/>
    </row>
    <row r="189" spans="1:17" ht="12.75">
      <c r="A189" s="7" t="s">
        <v>107</v>
      </c>
      <c r="B189" s="9"/>
      <c r="C189" s="9" t="s">
        <v>18</v>
      </c>
      <c r="D189" s="8">
        <v>70</v>
      </c>
      <c r="E189" s="31">
        <v>3.5</v>
      </c>
      <c r="F189" s="31">
        <v>0.7</v>
      </c>
      <c r="G189" s="31">
        <v>37</v>
      </c>
      <c r="H189" s="31">
        <v>164.5</v>
      </c>
      <c r="I189" s="50">
        <v>0</v>
      </c>
      <c r="J189" s="50">
        <v>0.15</v>
      </c>
      <c r="K189" s="53">
        <v>0.54</v>
      </c>
      <c r="L189" s="50">
        <v>0</v>
      </c>
      <c r="M189" s="50">
        <v>66</v>
      </c>
      <c r="N189" s="50">
        <v>114</v>
      </c>
      <c r="O189" s="50">
        <v>10</v>
      </c>
      <c r="P189" s="50">
        <v>0.7</v>
      </c>
      <c r="Q189" s="12"/>
    </row>
    <row r="190" spans="1:17" s="28" customFormat="1" ht="12.75">
      <c r="A190" s="15"/>
      <c r="B190" s="26" t="s">
        <v>13</v>
      </c>
      <c r="C190" s="26"/>
      <c r="D190" s="26"/>
      <c r="E190" s="34">
        <f>SUM(E184:E189)</f>
        <v>31.1</v>
      </c>
      <c r="F190" s="34">
        <f>SUM(F184:F189)</f>
        <v>33</v>
      </c>
      <c r="G190" s="34">
        <f>SUM(G184:G189)</f>
        <v>139.3</v>
      </c>
      <c r="H190" s="34">
        <f>SUM(H184:H189)</f>
        <v>958.1</v>
      </c>
      <c r="I190" s="55">
        <f aca="true" t="shared" si="32" ref="I190:P190">SUM(I184:I189)</f>
        <v>0.29000000000000004</v>
      </c>
      <c r="J190" s="34">
        <f t="shared" si="32"/>
        <v>0.45000000000000007</v>
      </c>
      <c r="K190" s="55">
        <f t="shared" si="32"/>
        <v>4.33</v>
      </c>
      <c r="L190" s="34">
        <f t="shared" si="32"/>
        <v>50.5</v>
      </c>
      <c r="M190" s="34">
        <f t="shared" si="32"/>
        <v>272.6</v>
      </c>
      <c r="N190" s="34">
        <f t="shared" si="32"/>
        <v>734.5</v>
      </c>
      <c r="O190" s="34">
        <f t="shared" si="32"/>
        <v>87.30000000000001</v>
      </c>
      <c r="P190" s="34">
        <f t="shared" si="32"/>
        <v>7.5</v>
      </c>
      <c r="Q190" s="27" t="s">
        <v>143</v>
      </c>
    </row>
    <row r="191" spans="1:17" ht="12.75" hidden="1">
      <c r="A191" s="7" t="s">
        <v>28</v>
      </c>
      <c r="B191" s="9"/>
      <c r="C191" s="9"/>
      <c r="D191" s="8"/>
      <c r="E191" s="31"/>
      <c r="F191" s="31"/>
      <c r="G191" s="31"/>
      <c r="H191" s="31"/>
      <c r="I191" s="10"/>
      <c r="J191" s="31"/>
      <c r="K191" s="10"/>
      <c r="L191" s="31"/>
      <c r="M191" s="31"/>
      <c r="N191" s="31"/>
      <c r="O191" s="31"/>
      <c r="P191" s="31"/>
      <c r="Q191" s="12"/>
    </row>
    <row r="192" spans="1:17" ht="12.75" hidden="1">
      <c r="A192" s="7" t="s">
        <v>204</v>
      </c>
      <c r="B192" s="8">
        <v>738</v>
      </c>
      <c r="C192" s="9" t="s">
        <v>205</v>
      </c>
      <c r="D192" s="8" t="s">
        <v>183</v>
      </c>
      <c r="E192" s="31">
        <v>4</v>
      </c>
      <c r="F192" s="31">
        <v>6</v>
      </c>
      <c r="G192" s="31">
        <v>64</v>
      </c>
      <c r="H192" s="31">
        <v>288</v>
      </c>
      <c r="I192" s="10">
        <v>288</v>
      </c>
      <c r="J192" s="31">
        <v>288</v>
      </c>
      <c r="K192" s="10">
        <v>288</v>
      </c>
      <c r="L192" s="31">
        <v>288</v>
      </c>
      <c r="M192" s="31">
        <v>288</v>
      </c>
      <c r="N192" s="31">
        <v>288</v>
      </c>
      <c r="O192" s="31">
        <v>288</v>
      </c>
      <c r="P192" s="31">
        <v>288</v>
      </c>
      <c r="Q192" s="12"/>
    </row>
    <row r="193" spans="1:17" ht="12.75" hidden="1">
      <c r="A193" s="7" t="s">
        <v>175</v>
      </c>
      <c r="B193" s="8"/>
      <c r="C193" s="9" t="s">
        <v>59</v>
      </c>
      <c r="D193" s="8">
        <v>200</v>
      </c>
      <c r="E193" s="31">
        <v>6</v>
      </c>
      <c r="F193" s="31">
        <v>6.4</v>
      </c>
      <c r="G193" s="31">
        <v>9.4</v>
      </c>
      <c r="H193" s="31">
        <v>120</v>
      </c>
      <c r="I193" s="10">
        <v>120</v>
      </c>
      <c r="J193" s="31">
        <v>120</v>
      </c>
      <c r="K193" s="10">
        <v>120</v>
      </c>
      <c r="L193" s="31">
        <v>120</v>
      </c>
      <c r="M193" s="31">
        <v>120</v>
      </c>
      <c r="N193" s="31">
        <v>120</v>
      </c>
      <c r="O193" s="31">
        <v>120</v>
      </c>
      <c r="P193" s="31">
        <v>120</v>
      </c>
      <c r="Q193" s="12"/>
    </row>
    <row r="194" spans="1:17" s="28" customFormat="1" ht="12.75" hidden="1">
      <c r="A194" s="15"/>
      <c r="B194" s="26" t="s">
        <v>13</v>
      </c>
      <c r="C194" s="26"/>
      <c r="D194" s="26"/>
      <c r="E194" s="34">
        <f>SUM(E192:E193)</f>
        <v>10</v>
      </c>
      <c r="F194" s="34">
        <f>SUM(F192:F193)</f>
        <v>12.4</v>
      </c>
      <c r="G194" s="34">
        <f>SUM(G192:G193)</f>
        <v>73.4</v>
      </c>
      <c r="H194" s="34">
        <f>SUM(H192:H193)</f>
        <v>408</v>
      </c>
      <c r="I194" s="55">
        <f aca="true" t="shared" si="33" ref="I194:P194">SUM(I192:I193)</f>
        <v>408</v>
      </c>
      <c r="J194" s="34">
        <f t="shared" si="33"/>
        <v>408</v>
      </c>
      <c r="K194" s="55">
        <f t="shared" si="33"/>
        <v>408</v>
      </c>
      <c r="L194" s="34">
        <f t="shared" si="33"/>
        <v>408</v>
      </c>
      <c r="M194" s="34">
        <f t="shared" si="33"/>
        <v>408</v>
      </c>
      <c r="N194" s="34">
        <f t="shared" si="33"/>
        <v>408</v>
      </c>
      <c r="O194" s="34">
        <f t="shared" si="33"/>
        <v>408</v>
      </c>
      <c r="P194" s="34">
        <f t="shared" si="33"/>
        <v>408</v>
      </c>
      <c r="Q194" s="27" t="s">
        <v>144</v>
      </c>
    </row>
    <row r="195" spans="1:17" ht="16.5" thickBot="1">
      <c r="A195" s="32" t="s">
        <v>19</v>
      </c>
      <c r="B195" s="33"/>
      <c r="C195" s="33"/>
      <c r="D195" s="33"/>
      <c r="E195" s="36">
        <f>E182+E190</f>
        <v>49.3</v>
      </c>
      <c r="F195" s="36">
        <f>F182+F190</f>
        <v>49.099999999999994</v>
      </c>
      <c r="G195" s="36">
        <f>G182+G190</f>
        <v>231.3</v>
      </c>
      <c r="H195" s="36">
        <f>H182+H190</f>
        <v>1635.4</v>
      </c>
      <c r="I195" s="57">
        <f aca="true" t="shared" si="34" ref="I195:P195">I182+I190</f>
        <v>0.55</v>
      </c>
      <c r="J195" s="36">
        <f t="shared" si="34"/>
        <v>0.6500000000000001</v>
      </c>
      <c r="K195" s="57">
        <f t="shared" si="34"/>
        <v>6.82</v>
      </c>
      <c r="L195" s="36">
        <f t="shared" si="34"/>
        <v>67.1</v>
      </c>
      <c r="M195" s="36">
        <f t="shared" si="34"/>
        <v>497</v>
      </c>
      <c r="N195" s="36">
        <f t="shared" si="34"/>
        <v>1154.8</v>
      </c>
      <c r="O195" s="36">
        <f t="shared" si="34"/>
        <v>185.20000000000002</v>
      </c>
      <c r="P195" s="36">
        <f t="shared" si="34"/>
        <v>11.1</v>
      </c>
      <c r="Q195" s="37" t="s">
        <v>216</v>
      </c>
    </row>
    <row r="196" spans="1:17" ht="15.75">
      <c r="A196" s="66" t="s">
        <v>94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8"/>
    </row>
    <row r="197" spans="1:17" ht="12.75">
      <c r="A197" s="7" t="s">
        <v>6</v>
      </c>
      <c r="B197" s="9"/>
      <c r="C197" s="9"/>
      <c r="D197" s="9"/>
      <c r="E197" s="31"/>
      <c r="F197" s="31"/>
      <c r="G197" s="31"/>
      <c r="H197" s="31"/>
      <c r="I197" s="53"/>
      <c r="J197" s="50"/>
      <c r="K197" s="53"/>
      <c r="L197" s="50"/>
      <c r="M197" s="50"/>
      <c r="N197" s="50"/>
      <c r="O197" s="50"/>
      <c r="P197" s="50"/>
      <c r="Q197" s="12"/>
    </row>
    <row r="198" spans="1:17" ht="12.75">
      <c r="A198" s="7" t="s">
        <v>206</v>
      </c>
      <c r="B198" s="8">
        <v>340</v>
      </c>
      <c r="C198" s="43" t="s">
        <v>207</v>
      </c>
      <c r="D198" s="8" t="s">
        <v>52</v>
      </c>
      <c r="E198" s="31">
        <v>12</v>
      </c>
      <c r="F198" s="31">
        <v>20</v>
      </c>
      <c r="G198" s="31">
        <v>3</v>
      </c>
      <c r="H198" s="31">
        <v>245</v>
      </c>
      <c r="I198" s="53">
        <v>0.084</v>
      </c>
      <c r="J198" s="50">
        <v>0</v>
      </c>
      <c r="K198" s="53">
        <v>0.05</v>
      </c>
      <c r="L198" s="50">
        <v>0.5</v>
      </c>
      <c r="M198" s="50">
        <v>201</v>
      </c>
      <c r="N198" s="50">
        <v>281</v>
      </c>
      <c r="O198" s="50">
        <v>15.6</v>
      </c>
      <c r="P198" s="50">
        <v>2</v>
      </c>
      <c r="Q198" s="12"/>
    </row>
    <row r="199" spans="1:17" ht="12.75">
      <c r="A199" s="7" t="s">
        <v>226</v>
      </c>
      <c r="B199" s="8">
        <v>772</v>
      </c>
      <c r="C199" s="43" t="s">
        <v>9</v>
      </c>
      <c r="D199" s="8" t="s">
        <v>131</v>
      </c>
      <c r="E199" s="31">
        <v>3.8</v>
      </c>
      <c r="F199" s="31">
        <v>3.1</v>
      </c>
      <c r="G199" s="31">
        <v>52.6</v>
      </c>
      <c r="H199" s="31">
        <v>275</v>
      </c>
      <c r="I199" s="53">
        <v>0.03</v>
      </c>
      <c r="J199" s="50">
        <v>0.1</v>
      </c>
      <c r="K199" s="53">
        <v>0.6</v>
      </c>
      <c r="L199" s="50">
        <v>0</v>
      </c>
      <c r="M199" s="50">
        <v>64.4</v>
      </c>
      <c r="N199" s="50">
        <v>77.4</v>
      </c>
      <c r="O199" s="50">
        <v>7.2</v>
      </c>
      <c r="P199" s="50">
        <v>0.6</v>
      </c>
      <c r="Q199" s="12"/>
    </row>
    <row r="200" spans="1:17" ht="12.75">
      <c r="A200" s="7" t="s">
        <v>222</v>
      </c>
      <c r="B200" s="8">
        <v>630</v>
      </c>
      <c r="C200" s="9" t="s">
        <v>223</v>
      </c>
      <c r="D200" s="8">
        <v>200</v>
      </c>
      <c r="E200" s="31">
        <v>1.6</v>
      </c>
      <c r="F200" s="31">
        <v>1.6</v>
      </c>
      <c r="G200" s="31">
        <v>17.3</v>
      </c>
      <c r="H200" s="31">
        <v>87</v>
      </c>
      <c r="I200" s="53">
        <v>0.03</v>
      </c>
      <c r="J200" s="50">
        <v>0</v>
      </c>
      <c r="K200" s="50">
        <v>0</v>
      </c>
      <c r="L200" s="50">
        <v>0.7</v>
      </c>
      <c r="M200" s="50">
        <v>126</v>
      </c>
      <c r="N200" s="50">
        <v>51</v>
      </c>
      <c r="O200" s="50">
        <v>8.5</v>
      </c>
      <c r="P200" s="50">
        <v>0</v>
      </c>
      <c r="Q200" s="12"/>
    </row>
    <row r="201" spans="1:17" ht="12.75">
      <c r="A201" s="7" t="s">
        <v>24</v>
      </c>
      <c r="B201" s="9"/>
      <c r="C201" s="9" t="s">
        <v>18</v>
      </c>
      <c r="D201" s="8">
        <v>30</v>
      </c>
      <c r="E201" s="31">
        <v>1.5</v>
      </c>
      <c r="F201" s="31">
        <v>0.3</v>
      </c>
      <c r="G201" s="31">
        <v>16</v>
      </c>
      <c r="H201" s="31">
        <v>70.5</v>
      </c>
      <c r="I201" s="50">
        <v>0</v>
      </c>
      <c r="J201" s="50">
        <v>0</v>
      </c>
      <c r="K201" s="53">
        <v>0.22</v>
      </c>
      <c r="L201" s="50">
        <v>0</v>
      </c>
      <c r="M201" s="50">
        <v>28.2</v>
      </c>
      <c r="N201" s="50">
        <v>32</v>
      </c>
      <c r="O201" s="50">
        <v>4.3</v>
      </c>
      <c r="P201" s="50">
        <v>0.3</v>
      </c>
      <c r="Q201" s="12"/>
    </row>
    <row r="202" spans="1:17" s="28" customFormat="1" ht="12.75">
      <c r="A202" s="15"/>
      <c r="B202" s="26" t="s">
        <v>13</v>
      </c>
      <c r="C202" s="26"/>
      <c r="D202" s="26"/>
      <c r="E202" s="34">
        <f aca="true" t="shared" si="35" ref="E202:P202">SUM(E198:E201)</f>
        <v>18.900000000000002</v>
      </c>
      <c r="F202" s="34">
        <f t="shared" si="35"/>
        <v>25.000000000000004</v>
      </c>
      <c r="G202" s="34">
        <f t="shared" si="35"/>
        <v>88.9</v>
      </c>
      <c r="H202" s="34">
        <f t="shared" si="35"/>
        <v>677.5</v>
      </c>
      <c r="I202" s="55">
        <f t="shared" si="35"/>
        <v>0.14400000000000002</v>
      </c>
      <c r="J202" s="34">
        <f t="shared" si="35"/>
        <v>0.1</v>
      </c>
      <c r="K202" s="55">
        <f t="shared" si="35"/>
        <v>0.87</v>
      </c>
      <c r="L202" s="34">
        <f t="shared" si="35"/>
        <v>1.2</v>
      </c>
      <c r="M202" s="34">
        <f t="shared" si="35"/>
        <v>419.59999999999997</v>
      </c>
      <c r="N202" s="34">
        <f t="shared" si="35"/>
        <v>441.4</v>
      </c>
      <c r="O202" s="34">
        <f t="shared" si="35"/>
        <v>35.6</v>
      </c>
      <c r="P202" s="34">
        <f t="shared" si="35"/>
        <v>2.9</v>
      </c>
      <c r="Q202" s="27" t="s">
        <v>139</v>
      </c>
    </row>
    <row r="203" spans="1:17" ht="12.75">
      <c r="A203" s="7" t="s">
        <v>14</v>
      </c>
      <c r="B203" s="9"/>
      <c r="C203" s="9"/>
      <c r="D203" s="9"/>
      <c r="E203" s="31"/>
      <c r="F203" s="31"/>
      <c r="G203" s="31"/>
      <c r="H203" s="31"/>
      <c r="I203" s="53"/>
      <c r="J203" s="50"/>
      <c r="K203" s="53"/>
      <c r="L203" s="50"/>
      <c r="M203" s="50"/>
      <c r="N203" s="50"/>
      <c r="O203" s="50"/>
      <c r="P203" s="50"/>
      <c r="Q203" s="12"/>
    </row>
    <row r="204" spans="1:17" ht="12.75">
      <c r="A204" s="7" t="s">
        <v>160</v>
      </c>
      <c r="B204" s="8">
        <v>78</v>
      </c>
      <c r="C204" s="9" t="s">
        <v>242</v>
      </c>
      <c r="D204" s="8">
        <v>80</v>
      </c>
      <c r="E204" s="31">
        <v>1.4</v>
      </c>
      <c r="F204" s="31">
        <v>6.4</v>
      </c>
      <c r="G204" s="31">
        <v>13</v>
      </c>
      <c r="H204" s="31">
        <v>100</v>
      </c>
      <c r="I204" s="50">
        <v>0</v>
      </c>
      <c r="J204" s="50">
        <v>0</v>
      </c>
      <c r="K204" s="53">
        <v>2</v>
      </c>
      <c r="L204" s="50">
        <v>8.5</v>
      </c>
      <c r="M204" s="50">
        <v>22.4</v>
      </c>
      <c r="N204" s="50">
        <v>40</v>
      </c>
      <c r="O204" s="50">
        <v>29.2</v>
      </c>
      <c r="P204" s="50">
        <v>0.4</v>
      </c>
      <c r="Q204" s="12"/>
    </row>
    <row r="205" spans="1:17" ht="12.75">
      <c r="A205" s="7" t="s">
        <v>209</v>
      </c>
      <c r="B205" s="8">
        <v>11</v>
      </c>
      <c r="C205" s="9" t="s">
        <v>210</v>
      </c>
      <c r="D205" s="8">
        <v>250</v>
      </c>
      <c r="E205" s="31">
        <v>5.6</v>
      </c>
      <c r="F205" s="31">
        <v>5.2</v>
      </c>
      <c r="G205" s="31">
        <v>14.6</v>
      </c>
      <c r="H205" s="31">
        <v>142</v>
      </c>
      <c r="I205" s="53">
        <v>0.03</v>
      </c>
      <c r="J205" s="50">
        <v>0.1</v>
      </c>
      <c r="K205" s="53">
        <v>0.46</v>
      </c>
      <c r="L205" s="50">
        <v>4.8</v>
      </c>
      <c r="M205" s="50">
        <v>49.4</v>
      </c>
      <c r="N205" s="50">
        <v>77</v>
      </c>
      <c r="O205" s="50">
        <v>31.4</v>
      </c>
      <c r="P205" s="50">
        <v>1.3</v>
      </c>
      <c r="Q205" s="12"/>
    </row>
    <row r="206" spans="1:17" ht="12.75">
      <c r="A206" s="7" t="s">
        <v>124</v>
      </c>
      <c r="B206" s="8">
        <v>492</v>
      </c>
      <c r="C206" s="9" t="s">
        <v>258</v>
      </c>
      <c r="D206" s="9" t="s">
        <v>96</v>
      </c>
      <c r="E206" s="31">
        <v>19.5</v>
      </c>
      <c r="F206" s="31">
        <v>15</v>
      </c>
      <c r="G206" s="31">
        <v>47</v>
      </c>
      <c r="H206" s="31">
        <v>420</v>
      </c>
      <c r="I206" s="53">
        <v>0.16</v>
      </c>
      <c r="J206" s="50">
        <v>0.2</v>
      </c>
      <c r="K206" s="53">
        <v>0.4</v>
      </c>
      <c r="L206" s="50">
        <v>5.3</v>
      </c>
      <c r="M206" s="50">
        <v>228</v>
      </c>
      <c r="N206" s="50">
        <v>311</v>
      </c>
      <c r="O206" s="50">
        <v>56.6</v>
      </c>
      <c r="P206" s="50">
        <v>2.8</v>
      </c>
      <c r="Q206" s="12"/>
    </row>
    <row r="207" spans="1:17" ht="12.75">
      <c r="A207" s="7" t="s">
        <v>46</v>
      </c>
      <c r="B207" s="8">
        <v>639</v>
      </c>
      <c r="C207" s="9" t="s">
        <v>72</v>
      </c>
      <c r="D207" s="8">
        <v>200</v>
      </c>
      <c r="E207" s="31">
        <v>0</v>
      </c>
      <c r="F207" s="31">
        <v>0</v>
      </c>
      <c r="G207" s="31">
        <v>29</v>
      </c>
      <c r="H207" s="31">
        <v>105</v>
      </c>
      <c r="I207" s="50">
        <v>0</v>
      </c>
      <c r="J207" s="50">
        <v>0</v>
      </c>
      <c r="K207" s="53">
        <v>0</v>
      </c>
      <c r="L207" s="50">
        <v>0.8</v>
      </c>
      <c r="M207" s="50">
        <v>11.3</v>
      </c>
      <c r="N207" s="50">
        <v>29.2</v>
      </c>
      <c r="O207" s="50">
        <v>3</v>
      </c>
      <c r="P207" s="50">
        <v>0.5</v>
      </c>
      <c r="Q207" s="12"/>
    </row>
    <row r="208" spans="1:17" ht="12.75">
      <c r="A208" s="7" t="s">
        <v>107</v>
      </c>
      <c r="B208" s="9"/>
      <c r="C208" s="9" t="s">
        <v>18</v>
      </c>
      <c r="D208" s="8">
        <v>80</v>
      </c>
      <c r="E208" s="31">
        <v>4</v>
      </c>
      <c r="F208" s="31">
        <v>0.8</v>
      </c>
      <c r="G208" s="31">
        <v>42</v>
      </c>
      <c r="H208" s="31">
        <v>188</v>
      </c>
      <c r="I208" s="50">
        <v>0</v>
      </c>
      <c r="J208" s="50">
        <v>0.15</v>
      </c>
      <c r="K208" s="53">
        <v>0.64</v>
      </c>
      <c r="L208" s="50">
        <v>0</v>
      </c>
      <c r="M208" s="50">
        <v>75.4</v>
      </c>
      <c r="N208" s="50">
        <v>129.7</v>
      </c>
      <c r="O208" s="50">
        <v>11.2</v>
      </c>
      <c r="P208" s="50">
        <v>0.9</v>
      </c>
      <c r="Q208" s="12"/>
    </row>
    <row r="209" spans="1:17" s="28" customFormat="1" ht="12.75">
      <c r="A209" s="15"/>
      <c r="B209" s="26" t="s">
        <v>13</v>
      </c>
      <c r="C209" s="26"/>
      <c r="D209" s="26"/>
      <c r="E209" s="34">
        <f>SUM(E204:E208)</f>
        <v>30.5</v>
      </c>
      <c r="F209" s="34">
        <f>SUM(F204:F208)</f>
        <v>27.400000000000002</v>
      </c>
      <c r="G209" s="34">
        <f>SUM(G204:G208)</f>
        <v>145.6</v>
      </c>
      <c r="H209" s="34">
        <f>SUM(H204:H208)</f>
        <v>955</v>
      </c>
      <c r="I209" s="55">
        <f aca="true" t="shared" si="36" ref="I209:P209">SUM(I204:I208)</f>
        <v>0.19</v>
      </c>
      <c r="J209" s="34">
        <f t="shared" si="36"/>
        <v>0.45000000000000007</v>
      </c>
      <c r="K209" s="55">
        <f t="shared" si="36"/>
        <v>3.5</v>
      </c>
      <c r="L209" s="34">
        <f t="shared" si="36"/>
        <v>19.400000000000002</v>
      </c>
      <c r="M209" s="34">
        <f t="shared" si="36"/>
        <v>386.5</v>
      </c>
      <c r="N209" s="34">
        <f>N204+N205+N206+N207+N208</f>
        <v>586.9</v>
      </c>
      <c r="O209" s="34">
        <f t="shared" si="36"/>
        <v>131.39999999999998</v>
      </c>
      <c r="P209" s="34">
        <f t="shared" si="36"/>
        <v>5.9</v>
      </c>
      <c r="Q209" s="27" t="s">
        <v>143</v>
      </c>
    </row>
    <row r="210" spans="1:17" ht="12.75" hidden="1">
      <c r="A210" s="7" t="s">
        <v>28</v>
      </c>
      <c r="B210" s="9"/>
      <c r="C210" s="9"/>
      <c r="D210" s="9"/>
      <c r="E210" s="31"/>
      <c r="F210" s="31"/>
      <c r="G210" s="31"/>
      <c r="H210" s="31"/>
      <c r="I210" s="10"/>
      <c r="J210" s="31"/>
      <c r="K210" s="10"/>
      <c r="L210" s="31"/>
      <c r="M210" s="31"/>
      <c r="N210" s="31"/>
      <c r="O210" s="31"/>
      <c r="P210" s="31"/>
      <c r="Q210" s="12"/>
    </row>
    <row r="211" spans="1:17" ht="12.75" hidden="1">
      <c r="A211" s="7" t="s">
        <v>191</v>
      </c>
      <c r="B211" s="8">
        <v>772</v>
      </c>
      <c r="C211" s="9" t="s">
        <v>9</v>
      </c>
      <c r="D211" s="8">
        <v>60</v>
      </c>
      <c r="E211" s="31">
        <v>4</v>
      </c>
      <c r="F211" s="31">
        <v>11</v>
      </c>
      <c r="G211" s="31">
        <v>38.4</v>
      </c>
      <c r="H211" s="31">
        <v>273.6</v>
      </c>
      <c r="I211" s="10">
        <v>273.6</v>
      </c>
      <c r="J211" s="31">
        <v>273.6</v>
      </c>
      <c r="K211" s="10">
        <v>273.6</v>
      </c>
      <c r="L211" s="31">
        <v>273.6</v>
      </c>
      <c r="M211" s="31">
        <v>273.6</v>
      </c>
      <c r="N211" s="31">
        <v>273.6</v>
      </c>
      <c r="O211" s="31">
        <v>273.6</v>
      </c>
      <c r="P211" s="31">
        <v>273.6</v>
      </c>
      <c r="Q211" s="12"/>
    </row>
    <row r="212" spans="1:17" ht="12.75" hidden="1">
      <c r="A212" s="7" t="s">
        <v>190</v>
      </c>
      <c r="B212" s="8">
        <v>697</v>
      </c>
      <c r="C212" s="9" t="s">
        <v>23</v>
      </c>
      <c r="D212" s="8">
        <v>200</v>
      </c>
      <c r="E212" s="31">
        <v>0</v>
      </c>
      <c r="F212" s="31">
        <v>0</v>
      </c>
      <c r="G212" s="31">
        <v>8</v>
      </c>
      <c r="H212" s="31">
        <v>32</v>
      </c>
      <c r="I212" s="10">
        <v>32</v>
      </c>
      <c r="J212" s="31">
        <v>32</v>
      </c>
      <c r="K212" s="10">
        <v>32</v>
      </c>
      <c r="L212" s="31">
        <v>32</v>
      </c>
      <c r="M212" s="31">
        <v>32</v>
      </c>
      <c r="N212" s="31">
        <v>32</v>
      </c>
      <c r="O212" s="31">
        <v>32</v>
      </c>
      <c r="P212" s="31">
        <v>32</v>
      </c>
      <c r="Q212" s="12"/>
    </row>
    <row r="213" spans="1:17" ht="12.75" hidden="1">
      <c r="A213" s="7" t="s">
        <v>118</v>
      </c>
      <c r="B213" s="8"/>
      <c r="C213" s="9" t="s">
        <v>120</v>
      </c>
      <c r="D213" s="8">
        <v>100</v>
      </c>
      <c r="E213" s="31">
        <v>1.5</v>
      </c>
      <c r="F213" s="31">
        <v>0</v>
      </c>
      <c r="G213" s="31">
        <v>21</v>
      </c>
      <c r="H213" s="31">
        <v>96</v>
      </c>
      <c r="I213" s="10">
        <v>96</v>
      </c>
      <c r="J213" s="31">
        <v>96</v>
      </c>
      <c r="K213" s="10">
        <v>96</v>
      </c>
      <c r="L213" s="31">
        <v>96</v>
      </c>
      <c r="M213" s="31">
        <v>96</v>
      </c>
      <c r="N213" s="31">
        <v>96</v>
      </c>
      <c r="O213" s="31">
        <v>96</v>
      </c>
      <c r="P213" s="31">
        <v>96</v>
      </c>
      <c r="Q213" s="12"/>
    </row>
    <row r="214" spans="1:17" s="28" customFormat="1" ht="12.75" hidden="1">
      <c r="A214" s="15"/>
      <c r="B214" s="26" t="s">
        <v>13</v>
      </c>
      <c r="C214" s="26"/>
      <c r="D214" s="26"/>
      <c r="E214" s="34">
        <f>SUM(E211:E213)</f>
        <v>5.5</v>
      </c>
      <c r="F214" s="34">
        <f>SUM(F211:F213)</f>
        <v>11</v>
      </c>
      <c r="G214" s="34">
        <f>SUM(G211:G213)</f>
        <v>67.4</v>
      </c>
      <c r="H214" s="34">
        <f>SUM(H211:H213)</f>
        <v>401.6</v>
      </c>
      <c r="I214" s="55">
        <f aca="true" t="shared" si="37" ref="I214:P214">SUM(I211:I213)</f>
        <v>401.6</v>
      </c>
      <c r="J214" s="34">
        <f t="shared" si="37"/>
        <v>401.6</v>
      </c>
      <c r="K214" s="55">
        <f t="shared" si="37"/>
        <v>401.6</v>
      </c>
      <c r="L214" s="34">
        <f t="shared" si="37"/>
        <v>401.6</v>
      </c>
      <c r="M214" s="34">
        <f t="shared" si="37"/>
        <v>401.6</v>
      </c>
      <c r="N214" s="34">
        <f t="shared" si="37"/>
        <v>401.6</v>
      </c>
      <c r="O214" s="34">
        <f t="shared" si="37"/>
        <v>401.6</v>
      </c>
      <c r="P214" s="34">
        <f t="shared" si="37"/>
        <v>401.6</v>
      </c>
      <c r="Q214" s="27" t="s">
        <v>144</v>
      </c>
    </row>
    <row r="215" spans="1:17" s="28" customFormat="1" ht="15.75">
      <c r="A215" s="13" t="s">
        <v>19</v>
      </c>
      <c r="B215" s="29"/>
      <c r="C215" s="29"/>
      <c r="D215" s="29"/>
      <c r="E215" s="38">
        <f>E202+E209</f>
        <v>49.400000000000006</v>
      </c>
      <c r="F215" s="38">
        <f>F202+F209</f>
        <v>52.400000000000006</v>
      </c>
      <c r="G215" s="38">
        <f>G202+G209</f>
        <v>234.5</v>
      </c>
      <c r="H215" s="38">
        <f>H202+H209</f>
        <v>1632.5</v>
      </c>
      <c r="I215" s="58">
        <f aca="true" t="shared" si="38" ref="I215:P215">I202+I209</f>
        <v>0.334</v>
      </c>
      <c r="J215" s="38">
        <f t="shared" si="38"/>
        <v>0.55</v>
      </c>
      <c r="K215" s="58">
        <f t="shared" si="38"/>
        <v>4.37</v>
      </c>
      <c r="L215" s="38">
        <f t="shared" si="38"/>
        <v>20.6</v>
      </c>
      <c r="M215" s="38">
        <f t="shared" si="38"/>
        <v>806.0999999999999</v>
      </c>
      <c r="N215" s="38">
        <f t="shared" si="38"/>
        <v>1028.3</v>
      </c>
      <c r="O215" s="38">
        <f t="shared" si="38"/>
        <v>166.99999999999997</v>
      </c>
      <c r="P215" s="38">
        <f t="shared" si="38"/>
        <v>8.8</v>
      </c>
      <c r="Q215" s="30" t="s">
        <v>216</v>
      </c>
    </row>
    <row r="216" spans="1:17" ht="13.5" thickBot="1">
      <c r="A216" s="19"/>
      <c r="B216" s="20"/>
      <c r="C216" s="20"/>
      <c r="D216" s="20"/>
      <c r="E216" s="22"/>
      <c r="F216" s="22"/>
      <c r="G216" s="22"/>
      <c r="H216" s="21"/>
      <c r="I216" s="51"/>
      <c r="J216" s="51"/>
      <c r="K216" s="60"/>
      <c r="L216" s="51"/>
      <c r="M216" s="51"/>
      <c r="N216" s="51"/>
      <c r="O216" s="51"/>
      <c r="P216" s="51"/>
      <c r="Q216" s="23"/>
    </row>
    <row r="217" spans="1:17" ht="16.5" thickBot="1">
      <c r="A217" s="24" t="s">
        <v>105</v>
      </c>
      <c r="B217" s="25"/>
      <c r="C217" s="25"/>
      <c r="D217" s="25"/>
      <c r="E217" s="39">
        <f aca="true" t="shared" si="39" ref="E217:P217">(E29+E51+E71+E93+E114+E134+E154+E175+E195+E215)/10</f>
        <v>54.04</v>
      </c>
      <c r="F217" s="39">
        <f t="shared" si="39"/>
        <v>55.209999999999994</v>
      </c>
      <c r="G217" s="39">
        <f t="shared" si="39"/>
        <v>230</v>
      </c>
      <c r="H217" s="39">
        <f t="shared" si="39"/>
        <v>1627.7599999999998</v>
      </c>
      <c r="I217" s="52">
        <f t="shared" si="39"/>
        <v>0.5357999999999999</v>
      </c>
      <c r="J217" s="52">
        <v>0.84</v>
      </c>
      <c r="K217" s="39">
        <f t="shared" si="39"/>
        <v>7.1997</v>
      </c>
      <c r="L217" s="39">
        <f t="shared" si="39"/>
        <v>42.01800000000001</v>
      </c>
      <c r="M217" s="39">
        <f t="shared" si="39"/>
        <v>719.9599999999998</v>
      </c>
      <c r="N217" s="39">
        <f t="shared" si="39"/>
        <v>1079.9499999999996</v>
      </c>
      <c r="O217" s="39">
        <f t="shared" si="39"/>
        <v>179.99</v>
      </c>
      <c r="P217" s="39">
        <f t="shared" si="39"/>
        <v>10.209999999999999</v>
      </c>
      <c r="Q217" s="46" t="s">
        <v>216</v>
      </c>
    </row>
    <row r="220" spans="1:23" s="2" customFormat="1" ht="12.75">
      <c r="A220" s="1" t="s">
        <v>106</v>
      </c>
      <c r="B220" s="1"/>
      <c r="C220" s="1"/>
      <c r="D220" s="1"/>
      <c r="R220" s="1"/>
      <c r="S220" s="1"/>
      <c r="T220" s="1"/>
      <c r="U220" s="1"/>
      <c r="V220" s="1"/>
      <c r="W220" s="1"/>
    </row>
    <row r="221" spans="1:23" s="2" customFormat="1" ht="12.75">
      <c r="A221" s="1" t="s">
        <v>251</v>
      </c>
      <c r="B221" s="1"/>
      <c r="C221" s="1"/>
      <c r="D221" s="1"/>
      <c r="R221" s="1"/>
      <c r="S221" s="1"/>
      <c r="T221" s="1"/>
      <c r="U221" s="1"/>
      <c r="V221" s="1"/>
      <c r="W221" s="1"/>
    </row>
    <row r="222" spans="1:23" s="2" customFormat="1" ht="12.75">
      <c r="A222" s="1" t="s">
        <v>114</v>
      </c>
      <c r="B222" s="1"/>
      <c r="C222" s="1"/>
      <c r="D222" s="1"/>
      <c r="R222" s="1"/>
      <c r="S222" s="1"/>
      <c r="T222" s="1"/>
      <c r="U222" s="1"/>
      <c r="V222" s="1"/>
      <c r="W222" s="1"/>
    </row>
    <row r="223" spans="1:23" s="2" customFormat="1" ht="12.75">
      <c r="A223" s="1" t="s">
        <v>134</v>
      </c>
      <c r="B223" s="1"/>
      <c r="C223" s="1"/>
      <c r="D223" s="1"/>
      <c r="R223" s="1"/>
      <c r="S223" s="1"/>
      <c r="T223" s="1"/>
      <c r="U223" s="1"/>
      <c r="V223" s="1"/>
      <c r="W223" s="1"/>
    </row>
    <row r="226" spans="1:4" s="2" customFormat="1" ht="15.75">
      <c r="A226" s="44" t="s">
        <v>215</v>
      </c>
      <c r="B226" s="1"/>
      <c r="C226" s="1"/>
      <c r="D226" s="1"/>
    </row>
  </sheetData>
  <sheetProtection/>
  <mergeCells count="22">
    <mergeCell ref="A196:Q196"/>
    <mergeCell ref="A13:Q13"/>
    <mergeCell ref="A14:Q14"/>
    <mergeCell ref="A30:Q30"/>
    <mergeCell ref="A52:Q52"/>
    <mergeCell ref="A72:Q72"/>
    <mergeCell ref="A94:Q94"/>
    <mergeCell ref="A8:Q8"/>
    <mergeCell ref="A11:A12"/>
    <mergeCell ref="B11:B12"/>
    <mergeCell ref="C11:C12"/>
    <mergeCell ref="G11:G12"/>
    <mergeCell ref="H11:H12"/>
    <mergeCell ref="I11:L11"/>
    <mergeCell ref="A176:Q176"/>
    <mergeCell ref="M11:P11"/>
    <mergeCell ref="D11:D12"/>
    <mergeCell ref="E11:E12"/>
    <mergeCell ref="F11:F12"/>
    <mergeCell ref="A115:Q115"/>
    <mergeCell ref="A135:Q135"/>
    <mergeCell ref="A155:Q155"/>
  </mergeCells>
  <printOptions/>
  <pageMargins left="0.25" right="0.25" top="0.75" bottom="0.75" header="0.3" footer="0.3"/>
  <pageSetup fitToHeight="0" fitToWidth="1" horizontalDpi="300" verticalDpi="300" orientation="landscape" paperSize="9" scale="82" r:id="rId1"/>
  <rowBreaks count="4" manualBreakCount="4">
    <brk id="51" max="255" man="1"/>
    <brk id="93" max="255" man="1"/>
    <brk id="134" max="255" man="1"/>
    <brk id="1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2019-08-08T06:12:34Z</cp:lastPrinted>
  <dcterms:created xsi:type="dcterms:W3CDTF">1996-10-08T23:32:33Z</dcterms:created>
  <dcterms:modified xsi:type="dcterms:W3CDTF">2020-09-03T00:41:48Z</dcterms:modified>
  <cp:category/>
  <cp:version/>
  <cp:contentType/>
  <cp:contentStatus/>
</cp:coreProperties>
</file>